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 &amp; ECF 2026\"/>
    </mc:Choice>
  </mc:AlternateContent>
  <xr:revisionPtr revIDLastSave="0" documentId="8_{0221C116-A52D-4A20-A793-FADB9C155647}" xr6:coauthVersionLast="47" xr6:coauthVersionMax="47" xr10:uidLastSave="{00000000-0000-0000-0000-000000000000}"/>
  <bookViews>
    <workbookView xWindow="2364" yWindow="2856" windowWidth="19044" windowHeight="9024" xr2:uid="{7D7B48CA-A84D-45D1-A6F7-CCCBEC67525E}"/>
  </bookViews>
  <sheets>
    <sheet name="Mobile Hom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L10" i="2"/>
  <c r="I6" i="2"/>
  <c r="L6" i="2"/>
  <c r="P6" i="2" s="1"/>
  <c r="I8" i="2"/>
  <c r="L8" i="2"/>
  <c r="N8" i="2" s="1"/>
  <c r="I11" i="2"/>
  <c r="L11" i="2"/>
  <c r="P11" i="2" s="1"/>
  <c r="I4" i="2"/>
  <c r="L4" i="2"/>
  <c r="N4" i="2" s="1"/>
  <c r="I5" i="2"/>
  <c r="L5" i="2"/>
  <c r="N5" i="2" s="1"/>
  <c r="I9" i="2"/>
  <c r="L9" i="2"/>
  <c r="I12" i="2"/>
  <c r="L12" i="2"/>
  <c r="N12" i="2" s="1"/>
  <c r="I3" i="2"/>
  <c r="L3" i="2"/>
  <c r="P3" i="2" s="1"/>
  <c r="I7" i="2"/>
  <c r="L7" i="2"/>
  <c r="N7" i="2" s="1"/>
  <c r="D13" i="2"/>
  <c r="G13" i="2"/>
  <c r="H13" i="2"/>
  <c r="J13" i="2"/>
  <c r="M13" i="2"/>
  <c r="N11" i="2" l="1"/>
  <c r="N6" i="2"/>
  <c r="P12" i="2"/>
  <c r="I14" i="2"/>
  <c r="P4" i="2"/>
  <c r="P7" i="2"/>
  <c r="P8" i="2"/>
  <c r="N3" i="2"/>
  <c r="P5" i="2"/>
  <c r="I15" i="2"/>
  <c r="L13" i="2"/>
  <c r="N14" i="2" s="1"/>
  <c r="N9" i="2"/>
  <c r="P9" i="2"/>
  <c r="N10" i="2"/>
  <c r="P10" i="2"/>
  <c r="P13" i="2" l="1"/>
  <c r="N15" i="2"/>
  <c r="Q14" i="2"/>
  <c r="Q15" i="2" l="1"/>
</calcChain>
</file>

<file path=xl/sharedStrings.xml><?xml version="1.0" encoding="utf-8"?>
<sst xmlns="http://schemas.openxmlformats.org/spreadsheetml/2006/main" count="83" uniqueCount="56">
  <si>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</si>
  <si>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</si>
  <si>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</si>
  <si>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</si>
  <si>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</si>
  <si>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</si>
  <si>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</si>
  <si>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</si>
  <si>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</si>
  <si>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</si>
  <si>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</si>
  <si>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</si>
  <si>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</si>
  <si>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</si>
  <si>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</si>
  <si>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</si>
  <si>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</si>
  <si>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</si>
  <si>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</si>
  <si>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</si>
  <si>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</si>
  <si>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</si>
  <si>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</si>
  <si>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</si>
  <si>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</si>
  <si>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RES</t>
  </si>
  <si>
    <t>2110-07-2404-01</t>
  </si>
  <si>
    <t>415 E 40 1/2 RD</t>
  </si>
  <si>
    <t>2112-22-3102</t>
  </si>
  <si>
    <t>9680 S 7 1/2 RD</t>
  </si>
  <si>
    <t>2212-27-1202</t>
  </si>
  <si>
    <t>4085 S 7 1/2 RD</t>
  </si>
  <si>
    <t>2309-13-4303</t>
  </si>
  <si>
    <t>11631 E 20 RD</t>
  </si>
  <si>
    <t>2309-24-1203</t>
  </si>
  <si>
    <t>2802 BROOK LN</t>
  </si>
  <si>
    <t>2310-18-2201</t>
  </si>
  <si>
    <t>30 E 18 RD</t>
  </si>
  <si>
    <t>2311-16-2102-01</t>
  </si>
  <si>
    <t>3621 W 18 RD</t>
  </si>
  <si>
    <t>2312-04-4103-01</t>
  </si>
  <si>
    <t>9180 W M-115 HWY</t>
  </si>
  <si>
    <t>2410-24-2302-01</t>
  </si>
  <si>
    <t>8656 N 35 RD</t>
  </si>
  <si>
    <t>2410-24-3201</t>
  </si>
  <si>
    <t>8450 N 35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</si>
  <si>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</si>
  <si>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</si>
  <si>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</si>
  <si>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</si>
  <si>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</si>
  <si>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</si>
  <si>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</si>
  <si>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USE 1.300</t>
  </si>
  <si>
    <t>ACCELERATED MARKET</t>
  </si>
  <si>
    <t>COLFAX MOBILE HOME 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</si>
</sst>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2" fillId="3" borderId="2" xfId="0" applyNumberFormat="1" applyFont="1" applyFill="1" applyBorder="1" applyAlignment="1">
      <alignment horizontal="right"/>
    </xf>
    <xf numFmtId="6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B2E0-4EC2-4921-81F6-EF263E38B5DE}">
  <dimension ref="A1:AV18"/>
  <sheetViews>
    <sheetView tabSelected="1" workbookViewId="0">
      <selection sqref="A1:XFD1"/>
    </sheetView>
  </sheetViews>
  <sheetFormatPr defaultRowHeight="14.4" x14ac:dyDescent="0.3"/>
  <cols>
    <col min="1" max="1" width="15.33203125" bestFit="1" customWidth="1"/>
    <col min="2" max="2" width="18.5546875" customWidth="1"/>
    <col min="3" max="3" width="8.88671875" style="17" customWidth="1"/>
    <col min="4" max="4" width="11.88671875" style="7" hidden="1" customWidth="1"/>
    <col min="5" max="5" width="5.6640625" bestFit="1" customWidth="1"/>
    <col min="6" max="6" width="4.109375" customWidth="1"/>
    <col min="7" max="7" width="11.88671875" style="7" bestFit="1" customWidth="1"/>
    <col min="8" max="8" width="12.21875" style="7" customWidth="1"/>
    <col min="9" max="9" width="12.6640625" style="12" bestFit="1" customWidth="1"/>
    <col min="10" max="10" width="13.6640625" style="7" bestFit="1" customWidth="1"/>
    <col min="11" max="11" width="11.109375" style="7" bestFit="1" customWidth="1"/>
    <col min="12" max="12" width="13.88671875" style="7" bestFit="1" customWidth="1"/>
    <col min="13" max="13" width="13.109375" style="7" bestFit="1" customWidth="1"/>
    <col min="14" max="14" width="7.5546875" style="22" bestFit="1" customWidth="1"/>
    <col min="15" max="15" width="10" style="27" bestFit="1" customWidth="1"/>
    <col min="16" max="16" width="15.88671875" style="32" bestFit="1" customWidth="1"/>
    <col min="17" max="17" width="9" style="40" bestFit="1" customWidth="1"/>
    <col min="18" max="18" width="15" bestFit="1" customWidth="1"/>
    <col min="19" max="19" width="12.109375" bestFit="1" customWidth="1"/>
    <col min="20" max="20" width="16.6640625" bestFit="1" customWidth="1"/>
    <col min="21" max="21" width="21.44140625" bestFit="1" customWidth="1"/>
    <col min="22" max="22" width="21.109375" bestFit="1" customWidth="1"/>
    <col min="23" max="23" width="17" bestFit="1" customWidth="1"/>
  </cols>
  <sheetData>
    <row r="1" spans="1:48" x14ac:dyDescent="0.3">
      <c r="A1" s="43" t="s">
        <v>55</v>
      </c>
    </row>
    <row r="2" spans="1:48" x14ac:dyDescent="0.3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31" t="s">
        <v>15</v>
      </c>
      <c r="Q2" s="36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x14ac:dyDescent="0.3">
      <c r="A3" t="s">
        <v>42</v>
      </c>
      <c r="B3" t="s">
        <v>43</v>
      </c>
      <c r="C3" s="17">
        <v>45723</v>
      </c>
      <c r="D3" s="7">
        <v>255000</v>
      </c>
      <c r="E3" t="s">
        <v>23</v>
      </c>
      <c r="F3" t="s">
        <v>24</v>
      </c>
      <c r="G3" s="7">
        <v>255000</v>
      </c>
      <c r="H3" s="7">
        <v>101900</v>
      </c>
      <c r="I3" s="12">
        <f t="shared" ref="I3:I12" si="0">H3/G3*100</f>
        <v>39.96078431372549</v>
      </c>
      <c r="J3" s="7">
        <v>260299</v>
      </c>
      <c r="K3" s="7">
        <v>131816</v>
      </c>
      <c r="L3" s="7">
        <f t="shared" ref="L3:L12" si="1">G3-K3</f>
        <v>123184</v>
      </c>
      <c r="M3" s="7">
        <v>110856.7734375</v>
      </c>
      <c r="N3" s="22">
        <f t="shared" ref="N3:N12" si="2">L3/M3</f>
        <v>1.1111995792431211</v>
      </c>
      <c r="O3" s="27">
        <v>1566</v>
      </c>
      <c r="P3" s="32">
        <f t="shared" ref="P3:P12" si="3">L3/O3</f>
        <v>78.661558109833976</v>
      </c>
      <c r="Q3" s="37" t="s">
        <v>25</v>
      </c>
    </row>
    <row r="4" spans="1:48" x14ac:dyDescent="0.3">
      <c r="A4" t="s">
        <v>34</v>
      </c>
      <c r="B4" t="s">
        <v>35</v>
      </c>
      <c r="C4" s="17">
        <v>45114</v>
      </c>
      <c r="D4" s="7">
        <v>228000</v>
      </c>
      <c r="E4" t="s">
        <v>23</v>
      </c>
      <c r="F4" t="s">
        <v>24</v>
      </c>
      <c r="G4" s="7">
        <v>228000</v>
      </c>
      <c r="H4" s="7">
        <v>87000</v>
      </c>
      <c r="I4" s="12">
        <f t="shared" si="0"/>
        <v>38.15789473684211</v>
      </c>
      <c r="J4" s="7">
        <v>234104</v>
      </c>
      <c r="K4" s="7">
        <v>40153</v>
      </c>
      <c r="L4" s="7">
        <f t="shared" si="1"/>
        <v>187847</v>
      </c>
      <c r="M4" s="7">
        <v>167343.40625</v>
      </c>
      <c r="N4" s="22">
        <f t="shared" si="2"/>
        <v>1.1225240612072218</v>
      </c>
      <c r="O4" s="27">
        <v>1284</v>
      </c>
      <c r="P4" s="32">
        <f t="shared" si="3"/>
        <v>146.29828660436138</v>
      </c>
      <c r="Q4" s="37" t="s">
        <v>25</v>
      </c>
    </row>
    <row r="5" spans="1:48" x14ac:dyDescent="0.3">
      <c r="A5" t="s">
        <v>36</v>
      </c>
      <c r="B5" t="s">
        <v>37</v>
      </c>
      <c r="C5" s="17">
        <v>45401</v>
      </c>
      <c r="D5" s="7">
        <v>120000</v>
      </c>
      <c r="E5" t="s">
        <v>23</v>
      </c>
      <c r="F5" t="s">
        <v>24</v>
      </c>
      <c r="G5" s="7">
        <v>120000</v>
      </c>
      <c r="H5" s="7">
        <v>48000</v>
      </c>
      <c r="I5" s="12">
        <f t="shared" si="0"/>
        <v>40</v>
      </c>
      <c r="J5" s="7">
        <v>121597</v>
      </c>
      <c r="K5" s="7">
        <v>39343</v>
      </c>
      <c r="L5" s="7">
        <f t="shared" si="1"/>
        <v>80657</v>
      </c>
      <c r="M5" s="7">
        <v>70969.8046875</v>
      </c>
      <c r="N5" s="22">
        <f t="shared" si="2"/>
        <v>1.1364974210532979</v>
      </c>
      <c r="O5" s="27">
        <v>1008</v>
      </c>
      <c r="P5" s="32">
        <f t="shared" si="3"/>
        <v>80.016865079365076</v>
      </c>
      <c r="Q5" s="37" t="s">
        <v>25</v>
      </c>
    </row>
    <row r="6" spans="1:48" x14ac:dyDescent="0.3">
      <c r="A6" t="s">
        <v>28</v>
      </c>
      <c r="B6" t="s">
        <v>29</v>
      </c>
      <c r="C6" s="17">
        <v>45744</v>
      </c>
      <c r="D6" s="7">
        <v>116500</v>
      </c>
      <c r="E6" t="s">
        <v>23</v>
      </c>
      <c r="F6" t="s">
        <v>24</v>
      </c>
      <c r="G6" s="7">
        <v>116500</v>
      </c>
      <c r="H6" s="7">
        <v>61700</v>
      </c>
      <c r="I6" s="12">
        <f t="shared" si="0"/>
        <v>52.961373390557945</v>
      </c>
      <c r="J6" s="7">
        <v>114495</v>
      </c>
      <c r="K6" s="7">
        <v>37650</v>
      </c>
      <c r="L6" s="7">
        <f t="shared" si="1"/>
        <v>78850</v>
      </c>
      <c r="M6" s="7">
        <v>66302.84375</v>
      </c>
      <c r="N6" s="22">
        <f t="shared" si="2"/>
        <v>1.1892400919832342</v>
      </c>
      <c r="O6" s="27">
        <v>924</v>
      </c>
      <c r="P6" s="32">
        <f t="shared" si="3"/>
        <v>85.335497835497833</v>
      </c>
      <c r="Q6" s="37" t="s">
        <v>25</v>
      </c>
    </row>
    <row r="7" spans="1:48" x14ac:dyDescent="0.3">
      <c r="A7" t="s">
        <v>44</v>
      </c>
      <c r="B7" t="s">
        <v>45</v>
      </c>
      <c r="C7" s="17">
        <v>45588</v>
      </c>
      <c r="D7" s="7">
        <v>149900</v>
      </c>
      <c r="E7" t="s">
        <v>23</v>
      </c>
      <c r="F7" t="s">
        <v>24</v>
      </c>
      <c r="G7" s="7">
        <v>149900</v>
      </c>
      <c r="H7" s="7">
        <v>56300</v>
      </c>
      <c r="I7" s="12">
        <f t="shared" si="0"/>
        <v>37.558372248165448</v>
      </c>
      <c r="J7" s="7">
        <v>146821</v>
      </c>
      <c r="K7" s="7">
        <v>58645</v>
      </c>
      <c r="L7" s="7">
        <f t="shared" si="1"/>
        <v>91255</v>
      </c>
      <c r="M7" s="7">
        <v>76079.375</v>
      </c>
      <c r="N7" s="22">
        <f t="shared" si="2"/>
        <v>1.1994709472836758</v>
      </c>
      <c r="O7" s="27">
        <v>1208</v>
      </c>
      <c r="P7" s="32">
        <f t="shared" si="3"/>
        <v>75.54221854304636</v>
      </c>
      <c r="Q7" s="37" t="s">
        <v>25</v>
      </c>
    </row>
    <row r="8" spans="1:48" x14ac:dyDescent="0.3">
      <c r="A8" t="s">
        <v>30</v>
      </c>
      <c r="B8" t="s">
        <v>31</v>
      </c>
      <c r="C8" s="17">
        <v>45463</v>
      </c>
      <c r="D8" s="7">
        <v>210000</v>
      </c>
      <c r="E8" t="s">
        <v>23</v>
      </c>
      <c r="F8" t="s">
        <v>24</v>
      </c>
      <c r="G8" s="7">
        <v>210000</v>
      </c>
      <c r="H8" s="7">
        <v>59300</v>
      </c>
      <c r="I8" s="12">
        <f t="shared" si="0"/>
        <v>28.238095238095241</v>
      </c>
      <c r="J8" s="7">
        <v>203356</v>
      </c>
      <c r="K8" s="7">
        <v>46271</v>
      </c>
      <c r="L8" s="7">
        <f t="shared" si="1"/>
        <v>163729</v>
      </c>
      <c r="M8" s="7">
        <v>135534.9375</v>
      </c>
      <c r="N8" s="22">
        <f t="shared" si="2"/>
        <v>1.2080206256781576</v>
      </c>
      <c r="O8" s="27">
        <v>1568</v>
      </c>
      <c r="P8" s="32">
        <f t="shared" si="3"/>
        <v>104.41900510204081</v>
      </c>
      <c r="Q8" s="37" t="s">
        <v>25</v>
      </c>
    </row>
    <row r="9" spans="1:48" x14ac:dyDescent="0.3">
      <c r="A9" t="s">
        <v>38</v>
      </c>
      <c r="B9" t="s">
        <v>39</v>
      </c>
      <c r="C9" s="17">
        <v>45198</v>
      </c>
      <c r="D9" s="7">
        <v>325000</v>
      </c>
      <c r="E9" t="s">
        <v>23</v>
      </c>
      <c r="F9" t="s">
        <v>24</v>
      </c>
      <c r="G9" s="7">
        <v>325000</v>
      </c>
      <c r="H9" s="7">
        <v>105700</v>
      </c>
      <c r="I9" s="12">
        <f t="shared" si="0"/>
        <v>32.523076923076921</v>
      </c>
      <c r="J9" s="7">
        <v>311131</v>
      </c>
      <c r="K9" s="7">
        <v>133609</v>
      </c>
      <c r="L9" s="7">
        <f t="shared" si="1"/>
        <v>191391</v>
      </c>
      <c r="M9" s="7">
        <v>153168.25</v>
      </c>
      <c r="N9" s="22">
        <f t="shared" si="2"/>
        <v>1.2495474747540694</v>
      </c>
      <c r="O9" s="27">
        <v>1782</v>
      </c>
      <c r="P9" s="32">
        <f t="shared" si="3"/>
        <v>107.4023569023569</v>
      </c>
      <c r="Q9" s="37" t="s">
        <v>25</v>
      </c>
    </row>
    <row r="10" spans="1:48" x14ac:dyDescent="0.3">
      <c r="A10" t="s">
        <v>26</v>
      </c>
      <c r="B10" t="s">
        <v>27</v>
      </c>
      <c r="C10" s="17">
        <v>45072</v>
      </c>
      <c r="D10" s="7">
        <v>245000</v>
      </c>
      <c r="E10" t="s">
        <v>23</v>
      </c>
      <c r="F10" t="s">
        <v>24</v>
      </c>
      <c r="G10" s="7">
        <v>245000</v>
      </c>
      <c r="H10" s="7">
        <v>83400</v>
      </c>
      <c r="I10" s="12">
        <f t="shared" si="0"/>
        <v>34.04081632653061</v>
      </c>
      <c r="J10" s="7">
        <v>220543</v>
      </c>
      <c r="K10" s="7">
        <v>81925</v>
      </c>
      <c r="L10" s="7">
        <f t="shared" si="1"/>
        <v>163075</v>
      </c>
      <c r="M10" s="7">
        <v>119601.3828125</v>
      </c>
      <c r="N10" s="22">
        <f t="shared" si="2"/>
        <v>1.3634875798689881</v>
      </c>
      <c r="O10" s="27">
        <v>1809</v>
      </c>
      <c r="P10" s="32">
        <f t="shared" si="3"/>
        <v>90.146489773355441</v>
      </c>
      <c r="Q10" s="37" t="s">
        <v>25</v>
      </c>
    </row>
    <row r="11" spans="1:48" x14ac:dyDescent="0.3">
      <c r="A11" t="s">
        <v>32</v>
      </c>
      <c r="B11" t="s">
        <v>33</v>
      </c>
      <c r="C11" s="17">
        <v>45225</v>
      </c>
      <c r="D11" s="7">
        <v>190000</v>
      </c>
      <c r="E11" t="s">
        <v>23</v>
      </c>
      <c r="F11" t="s">
        <v>24</v>
      </c>
      <c r="G11" s="7">
        <v>190000</v>
      </c>
      <c r="H11" s="7">
        <v>44900</v>
      </c>
      <c r="I11" s="12">
        <f t="shared" si="0"/>
        <v>23.631578947368421</v>
      </c>
      <c r="J11" s="7">
        <v>163132</v>
      </c>
      <c r="K11" s="7">
        <v>41228</v>
      </c>
      <c r="L11" s="7">
        <f t="shared" si="1"/>
        <v>148772</v>
      </c>
      <c r="M11" s="7">
        <v>105180.328125</v>
      </c>
      <c r="N11" s="22">
        <f t="shared" si="2"/>
        <v>1.4144470040366686</v>
      </c>
      <c r="O11" s="27">
        <v>1072</v>
      </c>
      <c r="P11" s="32">
        <f t="shared" si="3"/>
        <v>138.77985074626866</v>
      </c>
      <c r="Q11" s="37" t="s">
        <v>25</v>
      </c>
    </row>
    <row r="12" spans="1:48" ht="15" thickBot="1" x14ac:dyDescent="0.35">
      <c r="A12" t="s">
        <v>40</v>
      </c>
      <c r="B12" t="s">
        <v>41</v>
      </c>
      <c r="C12" s="17">
        <v>45525</v>
      </c>
      <c r="D12" s="7">
        <v>306000</v>
      </c>
      <c r="E12" t="s">
        <v>23</v>
      </c>
      <c r="F12" t="s">
        <v>24</v>
      </c>
      <c r="G12" s="7">
        <v>306000</v>
      </c>
      <c r="H12" s="7">
        <v>96600</v>
      </c>
      <c r="I12" s="12">
        <f t="shared" si="0"/>
        <v>31.56862745098039</v>
      </c>
      <c r="J12" s="7">
        <v>251527</v>
      </c>
      <c r="K12" s="7">
        <v>65326</v>
      </c>
      <c r="L12" s="7">
        <f t="shared" si="1"/>
        <v>240674</v>
      </c>
      <c r="M12" s="7">
        <v>160656.59375</v>
      </c>
      <c r="N12" s="22">
        <f t="shared" si="2"/>
        <v>1.498064874788247</v>
      </c>
      <c r="O12" s="27">
        <v>1716</v>
      </c>
      <c r="P12" s="32">
        <f t="shared" si="3"/>
        <v>140.25291375291374</v>
      </c>
      <c r="Q12" s="37" t="s">
        <v>25</v>
      </c>
    </row>
    <row r="13" spans="1:48" ht="15" thickTop="1" x14ac:dyDescent="0.3">
      <c r="A13" s="3"/>
      <c r="B13" s="3"/>
      <c r="C13" s="18" t="s">
        <v>46</v>
      </c>
      <c r="D13" s="8">
        <f>+SUM(D3:D12)</f>
        <v>2145400</v>
      </c>
      <c r="E13" s="3"/>
      <c r="F13" s="3"/>
      <c r="G13" s="8">
        <f>+SUM(G3:G12)</f>
        <v>2145400</v>
      </c>
      <c r="H13" s="8">
        <f>+SUM(H3:H12)</f>
        <v>744800</v>
      </c>
      <c r="I13" s="13"/>
      <c r="J13" s="8">
        <f>+SUM(J3:J12)</f>
        <v>2027005</v>
      </c>
      <c r="K13" s="8"/>
      <c r="L13" s="8">
        <f>+SUM(L3:L12)</f>
        <v>1469434</v>
      </c>
      <c r="M13" s="8">
        <f>+SUM(M3:M12)</f>
        <v>1165693.6953125</v>
      </c>
      <c r="N13" s="23"/>
      <c r="O13" s="28"/>
      <c r="P13" s="33">
        <f>AVERAGE(P3:P12)</f>
        <v>104.68550424490404</v>
      </c>
      <c r="Q13" s="38"/>
      <c r="R13" s="3"/>
      <c r="S13" s="3"/>
      <c r="T13" s="3"/>
      <c r="U13" s="3"/>
      <c r="V13" s="3"/>
      <c r="W13" s="3"/>
    </row>
    <row r="14" spans="1:48" x14ac:dyDescent="0.3">
      <c r="A14" s="4"/>
      <c r="B14" s="4"/>
      <c r="C14" s="19"/>
      <c r="D14" s="9"/>
      <c r="E14" s="4"/>
      <c r="F14" s="4"/>
      <c r="G14" s="9"/>
      <c r="H14" s="9" t="s">
        <v>47</v>
      </c>
      <c r="I14" s="14">
        <f>H13/G13*100</f>
        <v>34.716136850936891</v>
      </c>
      <c r="J14" s="9"/>
      <c r="K14" s="9"/>
      <c r="L14" s="9"/>
      <c r="M14" s="9" t="s">
        <v>48</v>
      </c>
      <c r="N14" s="24">
        <f>L13/M13</f>
        <v>1.2605661383508411</v>
      </c>
      <c r="O14" s="29"/>
      <c r="P14" s="34" t="s">
        <v>49</v>
      </c>
      <c r="Q14" s="39">
        <f>STDEV(N3:N12)</f>
        <v>0.13243813480422786</v>
      </c>
      <c r="R14" s="4"/>
      <c r="S14" s="4"/>
      <c r="T14" s="4"/>
      <c r="U14" s="4"/>
      <c r="V14" s="4"/>
      <c r="W14" s="4"/>
    </row>
    <row r="15" spans="1:48" x14ac:dyDescent="0.3">
      <c r="A15" s="5"/>
      <c r="B15" s="5"/>
      <c r="C15" s="20"/>
      <c r="D15" s="10"/>
      <c r="E15" s="5"/>
      <c r="F15" s="5"/>
      <c r="G15" s="10"/>
      <c r="H15" s="10" t="s">
        <v>50</v>
      </c>
      <c r="I15" s="15">
        <f>STDEV(I3:I12)</f>
        <v>7.9935092015996219</v>
      </c>
      <c r="J15" s="10"/>
      <c r="K15" s="10"/>
      <c r="L15" s="10"/>
      <c r="M15" s="10" t="s">
        <v>51</v>
      </c>
      <c r="N15" s="25">
        <f>AVERAGE(N3:N12)</f>
        <v>1.2492499659896681</v>
      </c>
      <c r="O15" s="30"/>
      <c r="P15" s="35" t="s">
        <v>52</v>
      </c>
      <c r="Q15" s="41" t="e">
        <f>AVERAGE(#REF!)</f>
        <v>#REF!</v>
      </c>
      <c r="R15" s="5"/>
      <c r="S15" s="5"/>
      <c r="T15" s="5"/>
      <c r="U15" s="5"/>
      <c r="V15" s="5"/>
      <c r="W15" s="5"/>
    </row>
    <row r="18" spans="1:12" x14ac:dyDescent="0.3">
      <c r="A18" t="s">
        <v>54</v>
      </c>
      <c r="L18" s="42" t="s">
        <v>53</v>
      </c>
    </row>
  </sheetData>
  <sortState xmlns:xlrd2="http://schemas.microsoft.com/office/spreadsheetml/2017/richdata2" ref="A3:W12">
    <sortCondition ref="N3:N12"/>
  </sortState>
  <conditionalFormatting sqref="A3:W1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DADF-10F3-4787-A7CA-8CEEEC24836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Mobile Home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Porterfield</dc:creator>
  <cp:lastModifiedBy>Joel</cp:lastModifiedBy>
  <dcterms:created xsi:type="dcterms:W3CDTF">2025-12-08T22:45:18Z</dcterms:created>
  <dcterms:modified xsi:type="dcterms:W3CDTF">2026-01-20T18:42:08Z</dcterms:modified>
</cp:coreProperties>
</file>