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19\Users\molly\My Documents\Clam Lake 2024 - Copy (2)\Sarah Mapd\"/>
    </mc:Choice>
  </mc:AlternateContent>
  <xr:revisionPtr revIDLastSave="0" documentId="8_{0EC8DCA6-CC24-4B0F-AF06-B259B8A80213}" xr6:coauthVersionLast="47" xr6:coauthVersionMax="47" xr10:uidLastSave="{00000000-0000-0000-0000-000000000000}"/>
  <bookViews>
    <workbookView xWindow="-19310" yWindow="-1560" windowWidth="19420" windowHeight="10420" firstSheet="3" activeTab="13" xr2:uid="{ACD9CA4A-85A5-404D-878A-0CB2A801488A}"/>
  </bookViews>
  <sheets>
    <sheet name="Land Analysis" sheetId="2" r:id="rId1"/>
    <sheet name="1 Acre" sheetId="1" r:id="rId2"/>
    <sheet name="Sheet1" sheetId="13" r:id="rId3"/>
    <sheet name="2 Acre" sheetId="3" r:id="rId4"/>
    <sheet name="3 Acre" sheetId="4" r:id="rId5"/>
    <sheet name="5 Acre" sheetId="5" r:id="rId6"/>
    <sheet name="7 Acre" sheetId="6" r:id="rId7"/>
    <sheet name="10 Acre" sheetId="7" r:id="rId8"/>
    <sheet name="15 Acre" sheetId="8" r:id="rId9"/>
    <sheet name="20 Acre" sheetId="9" r:id="rId10"/>
    <sheet name="30 Acre" sheetId="10" r:id="rId11"/>
    <sheet name="Over 40 Acres" sheetId="12" r:id="rId12"/>
    <sheet name="40 Acre" sheetId="11" r:id="rId13"/>
    <sheet name="Master Acreate List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2" l="1"/>
  <c r="S4" i="12" s="1"/>
  <c r="I4" i="12"/>
  <c r="K3" i="12"/>
  <c r="S3" i="12" s="1"/>
  <c r="I3" i="12"/>
  <c r="K5" i="12"/>
  <c r="S5" i="12" s="1"/>
  <c r="I5" i="12"/>
  <c r="P7" i="12"/>
  <c r="O7" i="12"/>
  <c r="M7" i="12"/>
  <c r="L7" i="12"/>
  <c r="J7" i="12"/>
  <c r="H7" i="12"/>
  <c r="G7" i="12"/>
  <c r="D7" i="12"/>
  <c r="K2" i="12"/>
  <c r="S2" i="12" s="1"/>
  <c r="I2" i="12"/>
  <c r="C13" i="14"/>
  <c r="C12" i="14"/>
  <c r="C11" i="14"/>
  <c r="C10" i="14"/>
  <c r="C9" i="14"/>
  <c r="C8" i="14"/>
  <c r="C7" i="14"/>
  <c r="C6" i="14"/>
  <c r="C5" i="14"/>
  <c r="C4" i="14"/>
  <c r="C3" i="14"/>
  <c r="C2" i="14"/>
  <c r="C1" i="14"/>
  <c r="L48" i="7"/>
  <c r="J48" i="7"/>
  <c r="H48" i="7"/>
  <c r="G48" i="7"/>
  <c r="D48" i="7"/>
  <c r="K47" i="7"/>
  <c r="S47" i="7" s="1"/>
  <c r="I47" i="7"/>
  <c r="K46" i="7"/>
  <c r="S46" i="7" s="1"/>
  <c r="I46" i="7"/>
  <c r="K45" i="7"/>
  <c r="S45" i="7" s="1"/>
  <c r="I45" i="7"/>
  <c r="N44" i="7"/>
  <c r="K44" i="7"/>
  <c r="S44" i="7" s="1"/>
  <c r="I44" i="7"/>
  <c r="K43" i="7"/>
  <c r="Q43" i="7" s="1"/>
  <c r="I43" i="7"/>
  <c r="K42" i="7"/>
  <c r="R42" i="7" s="1"/>
  <c r="I42" i="7"/>
  <c r="K41" i="7"/>
  <c r="S41" i="7" s="1"/>
  <c r="I41" i="7"/>
  <c r="K40" i="7"/>
  <c r="S40" i="7" s="1"/>
  <c r="I40" i="7"/>
  <c r="K39" i="7"/>
  <c r="S39" i="7" s="1"/>
  <c r="I39" i="7"/>
  <c r="N38" i="7"/>
  <c r="K38" i="7"/>
  <c r="S38" i="7" s="1"/>
  <c r="I38" i="7"/>
  <c r="P37" i="7"/>
  <c r="P48" i="7" s="1"/>
  <c r="O37" i="7"/>
  <c r="O48" i="7" s="1"/>
  <c r="M37" i="7"/>
  <c r="K37" i="7"/>
  <c r="I37" i="7"/>
  <c r="K36" i="7"/>
  <c r="Q36" i="7" s="1"/>
  <c r="I36" i="7"/>
  <c r="K35" i="7"/>
  <c r="S35" i="7" s="1"/>
  <c r="I35" i="7"/>
  <c r="K34" i="7"/>
  <c r="Q34" i="7" s="1"/>
  <c r="I34" i="7"/>
  <c r="N33" i="7"/>
  <c r="K33" i="7"/>
  <c r="S33" i="7" s="1"/>
  <c r="I33" i="7"/>
  <c r="K32" i="7"/>
  <c r="S32" i="7" s="1"/>
  <c r="I32" i="7"/>
  <c r="N31" i="7"/>
  <c r="K31" i="7"/>
  <c r="S31" i="7" s="1"/>
  <c r="I31" i="7"/>
  <c r="K30" i="7"/>
  <c r="R30" i="7" s="1"/>
  <c r="I30" i="7"/>
  <c r="K29" i="7"/>
  <c r="R29" i="7" s="1"/>
  <c r="I29" i="7"/>
  <c r="N28" i="7"/>
  <c r="K28" i="7"/>
  <c r="R28" i="7" s="1"/>
  <c r="I28" i="7"/>
  <c r="N27" i="7"/>
  <c r="K27" i="7"/>
  <c r="Q27" i="7" s="1"/>
  <c r="I27" i="7"/>
  <c r="K26" i="7"/>
  <c r="Q26" i="7" s="1"/>
  <c r="I26" i="7"/>
  <c r="K25" i="7"/>
  <c r="S25" i="7" s="1"/>
  <c r="I25" i="7"/>
  <c r="K24" i="7"/>
  <c r="S24" i="7" s="1"/>
  <c r="I24" i="7"/>
  <c r="K23" i="7"/>
  <c r="S23" i="7" s="1"/>
  <c r="I23" i="7"/>
  <c r="K22" i="7"/>
  <c r="S22" i="7" s="1"/>
  <c r="I22" i="7"/>
  <c r="K21" i="7"/>
  <c r="R21" i="7" s="1"/>
  <c r="I21" i="7"/>
  <c r="L8" i="1"/>
  <c r="J8" i="1"/>
  <c r="H8" i="1"/>
  <c r="G8" i="1"/>
  <c r="D8" i="1"/>
  <c r="O5" i="3"/>
  <c r="M8" i="1"/>
  <c r="O8" i="1"/>
  <c r="K6" i="12"/>
  <c r="I6" i="12"/>
  <c r="L7" i="10"/>
  <c r="J7" i="10"/>
  <c r="H7" i="10"/>
  <c r="G7" i="10"/>
  <c r="D7" i="10"/>
  <c r="K6" i="10"/>
  <c r="S6" i="10" s="1"/>
  <c r="I6" i="10"/>
  <c r="K5" i="10"/>
  <c r="S5" i="10" s="1"/>
  <c r="I5" i="10"/>
  <c r="N4" i="10"/>
  <c r="K4" i="10"/>
  <c r="S4" i="10" s="1"/>
  <c r="I4" i="10"/>
  <c r="K3" i="10"/>
  <c r="R3" i="10" s="1"/>
  <c r="I3" i="10"/>
  <c r="K2" i="10"/>
  <c r="Q2" i="10" s="1"/>
  <c r="I2" i="10"/>
  <c r="O7" i="10"/>
  <c r="M6" i="11"/>
  <c r="L6" i="11"/>
  <c r="J6" i="11"/>
  <c r="H6" i="11"/>
  <c r="G6" i="11"/>
  <c r="D6" i="11"/>
  <c r="K5" i="11"/>
  <c r="S5" i="11" s="1"/>
  <c r="I5" i="11"/>
  <c r="K4" i="11"/>
  <c r="S4" i="11" s="1"/>
  <c r="I4" i="11"/>
  <c r="K3" i="11"/>
  <c r="Q3" i="11" s="1"/>
  <c r="I3" i="11"/>
  <c r="K2" i="11"/>
  <c r="S2" i="11" s="1"/>
  <c r="I2" i="11"/>
  <c r="P6" i="11"/>
  <c r="O6" i="11"/>
  <c r="L6" i="9"/>
  <c r="J6" i="9"/>
  <c r="H6" i="9"/>
  <c r="G6" i="9"/>
  <c r="D6" i="9"/>
  <c r="K5" i="9"/>
  <c r="S5" i="9" s="1"/>
  <c r="I5" i="9"/>
  <c r="K4" i="9"/>
  <c r="S4" i="9" s="1"/>
  <c r="I4" i="9"/>
  <c r="K3" i="9"/>
  <c r="R3" i="9" s="1"/>
  <c r="I3" i="9"/>
  <c r="K2" i="9"/>
  <c r="Q2" i="9" s="1"/>
  <c r="I2" i="9"/>
  <c r="P6" i="9"/>
  <c r="O6" i="9"/>
  <c r="M6" i="9"/>
  <c r="M9" i="8"/>
  <c r="L9" i="8"/>
  <c r="J9" i="8"/>
  <c r="H9" i="8"/>
  <c r="G9" i="8"/>
  <c r="D9" i="8"/>
  <c r="N8" i="8"/>
  <c r="K8" i="8"/>
  <c r="S8" i="8" s="1"/>
  <c r="I8" i="8"/>
  <c r="K7" i="8"/>
  <c r="Q7" i="8" s="1"/>
  <c r="I7" i="8"/>
  <c r="N6" i="8"/>
  <c r="K6" i="8"/>
  <c r="S6" i="8" s="1"/>
  <c r="I6" i="8"/>
  <c r="N5" i="8"/>
  <c r="K5" i="8"/>
  <c r="S5" i="8" s="1"/>
  <c r="I5" i="8"/>
  <c r="N4" i="8"/>
  <c r="K4" i="8"/>
  <c r="S4" i="8" s="1"/>
  <c r="I4" i="8"/>
  <c r="K3" i="8"/>
  <c r="S3" i="8" s="1"/>
  <c r="I3" i="8"/>
  <c r="N2" i="8"/>
  <c r="K2" i="8"/>
  <c r="S2" i="8" s="1"/>
  <c r="I2" i="8"/>
  <c r="P9" i="8"/>
  <c r="O9" i="8"/>
  <c r="L13" i="7"/>
  <c r="J13" i="7"/>
  <c r="H13" i="7"/>
  <c r="G13" i="7"/>
  <c r="D13" i="7"/>
  <c r="K12" i="7"/>
  <c r="Q12" i="7" s="1"/>
  <c r="I12" i="7"/>
  <c r="K11" i="7"/>
  <c r="S11" i="7" s="1"/>
  <c r="I11" i="7"/>
  <c r="K10" i="7"/>
  <c r="R10" i="7" s="1"/>
  <c r="I10" i="7"/>
  <c r="K9" i="7"/>
  <c r="Q9" i="7" s="1"/>
  <c r="I9" i="7"/>
  <c r="K8" i="7"/>
  <c r="R8" i="7" s="1"/>
  <c r="I8" i="7"/>
  <c r="K7" i="7"/>
  <c r="S7" i="7" s="1"/>
  <c r="I7" i="7"/>
  <c r="N6" i="7"/>
  <c r="K6" i="7"/>
  <c r="S6" i="7" s="1"/>
  <c r="I6" i="7"/>
  <c r="P5" i="7"/>
  <c r="O5" i="7"/>
  <c r="M5" i="7"/>
  <c r="K5" i="7"/>
  <c r="I5" i="7"/>
  <c r="K4" i="7"/>
  <c r="Q4" i="7" s="1"/>
  <c r="I4" i="7"/>
  <c r="K3" i="7"/>
  <c r="R3" i="7" s="1"/>
  <c r="I3" i="7"/>
  <c r="K2" i="7"/>
  <c r="Q2" i="7" s="1"/>
  <c r="I2" i="7"/>
  <c r="L6" i="6"/>
  <c r="J6" i="6"/>
  <c r="H6" i="6"/>
  <c r="I7" i="6" s="1"/>
  <c r="G6" i="6"/>
  <c r="D6" i="6"/>
  <c r="P6" i="6"/>
  <c r="O6" i="6"/>
  <c r="N4" i="6"/>
  <c r="K4" i="6"/>
  <c r="S4" i="6" s="1"/>
  <c r="I4" i="6"/>
  <c r="N3" i="6"/>
  <c r="K3" i="6"/>
  <c r="S3" i="6" s="1"/>
  <c r="I3" i="6"/>
  <c r="Q2" i="6"/>
  <c r="N2" i="6"/>
  <c r="K2" i="6"/>
  <c r="S2" i="6" s="1"/>
  <c r="I2" i="6"/>
  <c r="L5" i="5"/>
  <c r="J5" i="5"/>
  <c r="H5" i="5"/>
  <c r="G5" i="5"/>
  <c r="D5" i="5"/>
  <c r="P5" i="5"/>
  <c r="M5" i="5"/>
  <c r="N4" i="5"/>
  <c r="K4" i="5"/>
  <c r="S4" i="5" s="1"/>
  <c r="I4" i="5"/>
  <c r="N3" i="5"/>
  <c r="K3" i="5"/>
  <c r="S3" i="5" s="1"/>
  <c r="I3" i="5"/>
  <c r="K2" i="5"/>
  <c r="S2" i="5" s="1"/>
  <c r="I2" i="5"/>
  <c r="L5" i="4"/>
  <c r="J5" i="4"/>
  <c r="H5" i="4"/>
  <c r="G5" i="4"/>
  <c r="D5" i="4"/>
  <c r="P5" i="4"/>
  <c r="O5" i="4"/>
  <c r="N4" i="4"/>
  <c r="K4" i="4"/>
  <c r="S4" i="4" s="1"/>
  <c r="I4" i="4"/>
  <c r="K3" i="4"/>
  <c r="Q3" i="4" s="1"/>
  <c r="I3" i="4"/>
  <c r="K2" i="4"/>
  <c r="Q2" i="4" s="1"/>
  <c r="I2" i="4"/>
  <c r="L5" i="3"/>
  <c r="J5" i="3"/>
  <c r="H5" i="3"/>
  <c r="G5" i="3"/>
  <c r="D5" i="3"/>
  <c r="P5" i="3"/>
  <c r="N4" i="3"/>
  <c r="K4" i="3"/>
  <c r="S4" i="3" s="1"/>
  <c r="I4" i="3"/>
  <c r="N3" i="3"/>
  <c r="K3" i="3"/>
  <c r="S3" i="3" s="1"/>
  <c r="I3" i="3"/>
  <c r="K2" i="3"/>
  <c r="S2" i="3" s="1"/>
  <c r="I2" i="3"/>
  <c r="K7" i="1"/>
  <c r="Q7" i="1" s="1"/>
  <c r="I7" i="1"/>
  <c r="K6" i="1"/>
  <c r="S6" i="1" s="1"/>
  <c r="I6" i="1"/>
  <c r="P5" i="1"/>
  <c r="P8" i="1" s="1"/>
  <c r="N5" i="1"/>
  <c r="K5" i="1"/>
  <c r="S5" i="1" s="1"/>
  <c r="I5" i="1"/>
  <c r="N4" i="1"/>
  <c r="K4" i="1"/>
  <c r="S4" i="1" s="1"/>
  <c r="I4" i="1"/>
  <c r="K3" i="1"/>
  <c r="S3" i="1" s="1"/>
  <c r="I3" i="1"/>
  <c r="K15" i="1"/>
  <c r="I15" i="1"/>
  <c r="I2" i="2"/>
  <c r="K2" i="2"/>
  <c r="Q2" i="2" s="1"/>
  <c r="I3" i="2"/>
  <c r="K3" i="2"/>
  <c r="Q3" i="2" s="1"/>
  <c r="S3" i="2"/>
  <c r="I4" i="2"/>
  <c r="K4" i="2"/>
  <c r="Q4" i="2" s="1"/>
  <c r="I5" i="2"/>
  <c r="K5" i="2"/>
  <c r="Q5" i="2" s="1"/>
  <c r="N5" i="2"/>
  <c r="I6" i="2"/>
  <c r="K6" i="2"/>
  <c r="R6" i="2" s="1"/>
  <c r="I7" i="2"/>
  <c r="K7" i="2"/>
  <c r="S7" i="2" s="1"/>
  <c r="I8" i="2"/>
  <c r="K8" i="2"/>
  <c r="Q8" i="2" s="1"/>
  <c r="I9" i="2"/>
  <c r="K9" i="2"/>
  <c r="R9" i="2" s="1"/>
  <c r="N9" i="2"/>
  <c r="I10" i="2"/>
  <c r="K10" i="2"/>
  <c r="S10" i="2" s="1"/>
  <c r="N10" i="2"/>
  <c r="P10" i="2"/>
  <c r="I11" i="2"/>
  <c r="K11" i="2"/>
  <c r="Q11" i="2" s="1"/>
  <c r="I12" i="2"/>
  <c r="K12" i="2"/>
  <c r="Q12" i="2" s="1"/>
  <c r="I13" i="2"/>
  <c r="K13" i="2"/>
  <c r="R13" i="2" s="1"/>
  <c r="I14" i="2"/>
  <c r="K14" i="2"/>
  <c r="Q14" i="2" s="1"/>
  <c r="N14" i="2"/>
  <c r="I15" i="2"/>
  <c r="K15" i="2"/>
  <c r="Q15" i="2" s="1"/>
  <c r="I21" i="2"/>
  <c r="K21" i="2"/>
  <c r="Q21" i="2" s="1"/>
  <c r="I22" i="2"/>
  <c r="K22" i="2"/>
  <c r="Q22" i="2" s="1"/>
  <c r="I23" i="2"/>
  <c r="K23" i="2"/>
  <c r="Q23" i="2" s="1"/>
  <c r="N23" i="2"/>
  <c r="I24" i="2"/>
  <c r="K24" i="2"/>
  <c r="Q24" i="2" s="1"/>
  <c r="N24" i="2"/>
  <c r="I25" i="2"/>
  <c r="K25" i="2"/>
  <c r="Q25" i="2" s="1"/>
  <c r="I26" i="2"/>
  <c r="K26" i="2"/>
  <c r="R26" i="2" s="1"/>
  <c r="Q26" i="2"/>
  <c r="I27" i="2"/>
  <c r="K27" i="2"/>
  <c r="S27" i="2" s="1"/>
  <c r="I28" i="2"/>
  <c r="K28" i="2"/>
  <c r="Q28" i="2" s="1"/>
  <c r="I29" i="2"/>
  <c r="K29" i="2"/>
  <c r="S29" i="2" s="1"/>
  <c r="I30" i="2"/>
  <c r="K30" i="2"/>
  <c r="R30" i="2" s="1"/>
  <c r="I31" i="2"/>
  <c r="K31" i="2"/>
  <c r="Q31" i="2" s="1"/>
  <c r="I32" i="2"/>
  <c r="K32" i="2"/>
  <c r="Q32" i="2" s="1"/>
  <c r="I33" i="2"/>
  <c r="K33" i="2"/>
  <c r="R33" i="2" s="1"/>
  <c r="N33" i="2"/>
  <c r="I34" i="2"/>
  <c r="K34" i="2"/>
  <c r="R34" i="2" s="1"/>
  <c r="N34" i="2"/>
  <c r="I35" i="2"/>
  <c r="K35" i="2"/>
  <c r="S35" i="2" s="1"/>
  <c r="I36" i="2"/>
  <c r="K36" i="2"/>
  <c r="R36" i="2" s="1"/>
  <c r="I37" i="2"/>
  <c r="K37" i="2"/>
  <c r="S37" i="2" s="1"/>
  <c r="I38" i="2"/>
  <c r="K38" i="2"/>
  <c r="Q38" i="2" s="1"/>
  <c r="I39" i="2"/>
  <c r="K39" i="2"/>
  <c r="Q39" i="2" s="1"/>
  <c r="N39" i="2"/>
  <c r="I40" i="2"/>
  <c r="K40" i="2"/>
  <c r="Q40" i="2" s="1"/>
  <c r="N40" i="2"/>
  <c r="I41" i="2"/>
  <c r="K41" i="2"/>
  <c r="Q41" i="2" s="1"/>
  <c r="I42" i="2"/>
  <c r="K42" i="2"/>
  <c r="Q42" i="2" s="1"/>
  <c r="I43" i="2"/>
  <c r="K43" i="2"/>
  <c r="R43" i="2" s="1"/>
  <c r="N43" i="2"/>
  <c r="I44" i="2"/>
  <c r="K44" i="2"/>
  <c r="S44" i="2" s="1"/>
  <c r="I45" i="2"/>
  <c r="K45" i="2"/>
  <c r="S45" i="2" s="1"/>
  <c r="N45" i="2"/>
  <c r="I46" i="2"/>
  <c r="K46" i="2"/>
  <c r="S46" i="2" s="1"/>
  <c r="N46" i="2"/>
  <c r="I47" i="2"/>
  <c r="K47" i="2"/>
  <c r="S47" i="2" s="1"/>
  <c r="N47" i="2"/>
  <c r="I48" i="2"/>
  <c r="K48" i="2"/>
  <c r="S48" i="2" s="1"/>
  <c r="N48" i="2"/>
  <c r="I49" i="2"/>
  <c r="K49" i="2"/>
  <c r="Q49" i="2" s="1"/>
  <c r="I50" i="2"/>
  <c r="K50" i="2"/>
  <c r="Q50" i="2" s="1"/>
  <c r="I51" i="2"/>
  <c r="K51" i="2"/>
  <c r="R51" i="2" s="1"/>
  <c r="I52" i="2"/>
  <c r="K52" i="2"/>
  <c r="Q52" i="2" s="1"/>
  <c r="I53" i="2"/>
  <c r="K53" i="2"/>
  <c r="R53" i="2" s="1"/>
  <c r="I54" i="2"/>
  <c r="K54" i="2"/>
  <c r="S54" i="2" s="1"/>
  <c r="I55" i="2"/>
  <c r="K55" i="2"/>
  <c r="R55" i="2" s="1"/>
  <c r="I56" i="2"/>
  <c r="K56" i="2"/>
  <c r="Q56" i="2" s="1"/>
  <c r="N56" i="2"/>
  <c r="I57" i="2"/>
  <c r="K57" i="2"/>
  <c r="Q57" i="2" s="1"/>
  <c r="N57" i="2"/>
  <c r="I58" i="2"/>
  <c r="K58" i="2"/>
  <c r="Q58" i="2" s="1"/>
  <c r="I59" i="2"/>
  <c r="K59" i="2"/>
  <c r="S59" i="2" s="1"/>
  <c r="R59" i="2"/>
  <c r="I60" i="2"/>
  <c r="K60" i="2"/>
  <c r="Q60" i="2" s="1"/>
  <c r="N60" i="2"/>
  <c r="I61" i="2"/>
  <c r="K61" i="2"/>
  <c r="Q61" i="2" s="1"/>
  <c r="I62" i="2"/>
  <c r="K62" i="2"/>
  <c r="R62" i="2" s="1"/>
  <c r="I63" i="2"/>
  <c r="K63" i="2"/>
  <c r="R63" i="2" s="1"/>
  <c r="N63" i="2"/>
  <c r="I64" i="2"/>
  <c r="K64" i="2"/>
  <c r="R64" i="2" s="1"/>
  <c r="N64" i="2"/>
  <c r="I65" i="2"/>
  <c r="K65" i="2"/>
  <c r="S65" i="2" s="1"/>
  <c r="I66" i="2"/>
  <c r="K66" i="2"/>
  <c r="Q66" i="2" s="1"/>
  <c r="I67" i="2"/>
  <c r="K67" i="2"/>
  <c r="Q67" i="2" s="1"/>
  <c r="I68" i="2"/>
  <c r="K68" i="2"/>
  <c r="R68" i="2" s="1"/>
  <c r="I69" i="2"/>
  <c r="K69" i="2"/>
  <c r="M69" i="2"/>
  <c r="O69" i="2"/>
  <c r="N69" i="2" s="1"/>
  <c r="P69" i="2"/>
  <c r="I70" i="2"/>
  <c r="K70" i="2"/>
  <c r="S70" i="2" s="1"/>
  <c r="N70" i="2"/>
  <c r="I71" i="2"/>
  <c r="K71" i="2"/>
  <c r="R71" i="2" s="1"/>
  <c r="I72" i="2"/>
  <c r="K72" i="2"/>
  <c r="Q72" i="2" s="1"/>
  <c r="I73" i="2"/>
  <c r="K73" i="2"/>
  <c r="R73" i="2" s="1"/>
  <c r="I74" i="2"/>
  <c r="K74" i="2"/>
  <c r="Q74" i="2" s="1"/>
  <c r="I75" i="2"/>
  <c r="K75" i="2"/>
  <c r="M75" i="2"/>
  <c r="O75" i="2"/>
  <c r="N75" i="2" s="1"/>
  <c r="P75" i="2"/>
  <c r="I76" i="2"/>
  <c r="K76" i="2"/>
  <c r="Q76" i="2" s="1"/>
  <c r="I77" i="2"/>
  <c r="K77" i="2"/>
  <c r="Q77" i="2" s="1"/>
  <c r="N77" i="2"/>
  <c r="I78" i="2"/>
  <c r="K78" i="2"/>
  <c r="Q78" i="2" s="1"/>
  <c r="I79" i="2"/>
  <c r="K79" i="2"/>
  <c r="Q79" i="2" s="1"/>
  <c r="N79" i="2"/>
  <c r="I80" i="2"/>
  <c r="K80" i="2"/>
  <c r="Q80" i="2" s="1"/>
  <c r="I81" i="2"/>
  <c r="K81" i="2"/>
  <c r="R81" i="2" s="1"/>
  <c r="I82" i="2"/>
  <c r="K82" i="2"/>
  <c r="S82" i="2" s="1"/>
  <c r="I83" i="2"/>
  <c r="K83" i="2"/>
  <c r="S83" i="2" s="1"/>
  <c r="N83" i="2"/>
  <c r="I84" i="2"/>
  <c r="K84" i="2"/>
  <c r="S84" i="2" s="1"/>
  <c r="N84" i="2"/>
  <c r="I85" i="2"/>
  <c r="K85" i="2"/>
  <c r="R85" i="2" s="1"/>
  <c r="I86" i="2"/>
  <c r="K86" i="2"/>
  <c r="Q86" i="2" s="1"/>
  <c r="I87" i="2"/>
  <c r="K87" i="2"/>
  <c r="Q87" i="2" s="1"/>
  <c r="N87" i="2"/>
  <c r="I88" i="2"/>
  <c r="K88" i="2"/>
  <c r="Q88" i="2" s="1"/>
  <c r="N88" i="2"/>
  <c r="I89" i="2"/>
  <c r="K89" i="2"/>
  <c r="Q89" i="2" s="1"/>
  <c r="N89" i="2"/>
  <c r="I90" i="2"/>
  <c r="K90" i="2"/>
  <c r="S90" i="2" s="1"/>
  <c r="N90" i="2"/>
  <c r="I91" i="2"/>
  <c r="K91" i="2"/>
  <c r="S91" i="2" s="1"/>
  <c r="N91" i="2"/>
  <c r="I92" i="2"/>
  <c r="K92" i="2"/>
  <c r="S92" i="2" s="1"/>
  <c r="N92" i="2"/>
  <c r="I93" i="2"/>
  <c r="K93" i="2"/>
  <c r="S93" i="2" s="1"/>
  <c r="N93" i="2"/>
  <c r="R93" i="2"/>
  <c r="I94" i="2"/>
  <c r="K94" i="2"/>
  <c r="S94" i="2" s="1"/>
  <c r="I95" i="2"/>
  <c r="K95" i="2"/>
  <c r="Q95" i="2" s="1"/>
  <c r="I96" i="2"/>
  <c r="K96" i="2"/>
  <c r="Q96" i="2" s="1"/>
  <c r="N96" i="2"/>
  <c r="I97" i="2"/>
  <c r="K97" i="2"/>
  <c r="Q97" i="2" s="1"/>
  <c r="N97" i="2"/>
  <c r="I98" i="2"/>
  <c r="K98" i="2"/>
  <c r="Q98" i="2" s="1"/>
  <c r="N98" i="2"/>
  <c r="I99" i="2"/>
  <c r="K99" i="2"/>
  <c r="Q99" i="2" s="1"/>
  <c r="N99" i="2"/>
  <c r="I100" i="2"/>
  <c r="K100" i="2"/>
  <c r="Q100" i="2" s="1"/>
  <c r="N100" i="2"/>
  <c r="I101" i="2"/>
  <c r="K101" i="2"/>
  <c r="R101" i="2" s="1"/>
  <c r="I102" i="2"/>
  <c r="K102" i="2"/>
  <c r="R102" i="2" s="1"/>
  <c r="N102" i="2"/>
  <c r="I103" i="2"/>
  <c r="K103" i="2"/>
  <c r="S103" i="2" s="1"/>
  <c r="I104" i="2"/>
  <c r="K104" i="2"/>
  <c r="Q104" i="2" s="1"/>
  <c r="I105" i="2"/>
  <c r="K105" i="2"/>
  <c r="Q105" i="2" s="1"/>
  <c r="I106" i="2"/>
  <c r="K106" i="2"/>
  <c r="Q106" i="2" s="1"/>
  <c r="I107" i="2"/>
  <c r="K107" i="2"/>
  <c r="Q107" i="2" s="1"/>
  <c r="I108" i="2"/>
  <c r="K108" i="2"/>
  <c r="R108" i="2" s="1"/>
  <c r="I109" i="2"/>
  <c r="K109" i="2"/>
  <c r="S109" i="2" s="1"/>
  <c r="I110" i="2"/>
  <c r="K110" i="2"/>
  <c r="S110" i="2" s="1"/>
  <c r="N110" i="2"/>
  <c r="I111" i="2"/>
  <c r="K111" i="2"/>
  <c r="Q111" i="2" s="1"/>
  <c r="I112" i="2"/>
  <c r="K112" i="2"/>
  <c r="S112" i="2" s="1"/>
  <c r="Q112" i="2"/>
  <c r="I113" i="2"/>
  <c r="K113" i="2"/>
  <c r="Q113" i="2" s="1"/>
  <c r="I114" i="2"/>
  <c r="K114" i="2"/>
  <c r="Q114" i="2" s="1"/>
  <c r="N114" i="2"/>
  <c r="I115" i="2"/>
  <c r="K115" i="2"/>
  <c r="Q115" i="2" s="1"/>
  <c r="I116" i="2"/>
  <c r="K116" i="2"/>
  <c r="Q116" i="2" s="1"/>
  <c r="N116" i="2"/>
  <c r="I117" i="2"/>
  <c r="K117" i="2"/>
  <c r="R117" i="2" s="1"/>
  <c r="I118" i="2"/>
  <c r="K118" i="2"/>
  <c r="R118" i="2" s="1"/>
  <c r="N118" i="2"/>
  <c r="I119" i="2"/>
  <c r="K119" i="2"/>
  <c r="S119" i="2" s="1"/>
  <c r="I120" i="2"/>
  <c r="K120" i="2"/>
  <c r="S120" i="2" s="1"/>
  <c r="N120" i="2"/>
  <c r="I121" i="2"/>
  <c r="K121" i="2"/>
  <c r="S121" i="2" s="1"/>
  <c r="N121" i="2"/>
  <c r="I122" i="2"/>
  <c r="K122" i="2"/>
  <c r="R122" i="2" s="1"/>
  <c r="I123" i="2"/>
  <c r="K123" i="2"/>
  <c r="S123" i="2" s="1"/>
  <c r="I124" i="2"/>
  <c r="K124" i="2"/>
  <c r="S124" i="2" s="1"/>
  <c r="N124" i="2"/>
  <c r="R124" i="2"/>
  <c r="I125" i="2"/>
  <c r="K125" i="2"/>
  <c r="S125" i="2" s="1"/>
  <c r="N125" i="2"/>
  <c r="I126" i="2"/>
  <c r="K126" i="2"/>
  <c r="S126" i="2" s="1"/>
  <c r="N126" i="2"/>
  <c r="I127" i="2"/>
  <c r="K127" i="2"/>
  <c r="Q127" i="2" s="1"/>
  <c r="I128" i="2"/>
  <c r="K128" i="2"/>
  <c r="Q128" i="2" s="1"/>
  <c r="I129" i="2"/>
  <c r="K129" i="2"/>
  <c r="R129" i="2" s="1"/>
  <c r="I130" i="2"/>
  <c r="K130" i="2"/>
  <c r="S130" i="2" s="1"/>
  <c r="I131" i="2"/>
  <c r="K131" i="2"/>
  <c r="S131" i="2" s="1"/>
  <c r="N131" i="2"/>
  <c r="I132" i="2"/>
  <c r="K132" i="2"/>
  <c r="S132" i="2" s="1"/>
  <c r="N132" i="2"/>
  <c r="I133" i="2"/>
  <c r="K133" i="2"/>
  <c r="R133" i="2" s="1"/>
  <c r="Q133" i="2"/>
  <c r="I134" i="2"/>
  <c r="K134" i="2"/>
  <c r="S134" i="2" s="1"/>
  <c r="I135" i="2"/>
  <c r="K135" i="2"/>
  <c r="S135" i="2" s="1"/>
  <c r="Q135" i="2"/>
  <c r="I136" i="2"/>
  <c r="K136" i="2"/>
  <c r="Q136" i="2" s="1"/>
  <c r="I137" i="2"/>
  <c r="K137" i="2"/>
  <c r="Q137" i="2" s="1"/>
  <c r="N137" i="2"/>
  <c r="I138" i="2"/>
  <c r="K138" i="2"/>
  <c r="Q138" i="2" s="1"/>
  <c r="I139" i="2"/>
  <c r="K139" i="2"/>
  <c r="S139" i="2" s="1"/>
  <c r="I140" i="2"/>
  <c r="K140" i="2"/>
  <c r="S140" i="2" s="1"/>
  <c r="N140" i="2"/>
  <c r="I141" i="2"/>
  <c r="K141" i="2"/>
  <c r="S141" i="2" s="1"/>
  <c r="N141" i="2"/>
  <c r="Q3" i="12" l="1"/>
  <c r="R3" i="12"/>
  <c r="Q4" i="12"/>
  <c r="R4" i="12"/>
  <c r="K7" i="12"/>
  <c r="Q5" i="12"/>
  <c r="R5" i="12"/>
  <c r="Q2" i="12"/>
  <c r="R2" i="12"/>
  <c r="I8" i="10"/>
  <c r="S2" i="10"/>
  <c r="I49" i="7"/>
  <c r="S21" i="7"/>
  <c r="Q40" i="7"/>
  <c r="Q41" i="7"/>
  <c r="R41" i="7"/>
  <c r="S28" i="7"/>
  <c r="R25" i="7"/>
  <c r="Q37" i="7"/>
  <c r="Q21" i="7"/>
  <c r="R36" i="7"/>
  <c r="S30" i="7"/>
  <c r="R43" i="7"/>
  <c r="S36" i="7"/>
  <c r="R26" i="7"/>
  <c r="S26" i="7"/>
  <c r="Q28" i="7"/>
  <c r="M48" i="7"/>
  <c r="S42" i="7"/>
  <c r="S29" i="7"/>
  <c r="Q47" i="7"/>
  <c r="R47" i="7"/>
  <c r="R27" i="7"/>
  <c r="N37" i="7"/>
  <c r="R40" i="7"/>
  <c r="S43" i="7"/>
  <c r="S27" i="7"/>
  <c r="Q30" i="7"/>
  <c r="Q25" i="7"/>
  <c r="I50" i="7"/>
  <c r="Q35" i="7"/>
  <c r="Q24" i="7"/>
  <c r="R35" i="7"/>
  <c r="Q39" i="7"/>
  <c r="Q46" i="7"/>
  <c r="K48" i="7"/>
  <c r="R24" i="7"/>
  <c r="Q33" i="7"/>
  <c r="R39" i="7"/>
  <c r="R46" i="7"/>
  <c r="Q22" i="7"/>
  <c r="Q31" i="7"/>
  <c r="R33" i="7"/>
  <c r="R37" i="7"/>
  <c r="Q44" i="7"/>
  <c r="R22" i="7"/>
  <c r="Q29" i="7"/>
  <c r="R31" i="7"/>
  <c r="S37" i="7"/>
  <c r="Q42" i="7"/>
  <c r="R44" i="7"/>
  <c r="Q23" i="7"/>
  <c r="Q32" i="7"/>
  <c r="R34" i="7"/>
  <c r="Q38" i="7"/>
  <c r="Q45" i="7"/>
  <c r="R23" i="7"/>
  <c r="R32" i="7"/>
  <c r="S34" i="7"/>
  <c r="R38" i="7"/>
  <c r="R45" i="7"/>
  <c r="R2" i="6"/>
  <c r="I6" i="4"/>
  <c r="S2" i="4"/>
  <c r="I10" i="1"/>
  <c r="I9" i="1"/>
  <c r="S3" i="11"/>
  <c r="R3" i="11"/>
  <c r="I10" i="8"/>
  <c r="S10" i="7"/>
  <c r="S2" i="7"/>
  <c r="S4" i="7"/>
  <c r="R2" i="7"/>
  <c r="S8" i="7"/>
  <c r="S5" i="7"/>
  <c r="K5" i="3"/>
  <c r="K8" i="1"/>
  <c r="I8" i="12"/>
  <c r="Q4" i="11"/>
  <c r="I8" i="11"/>
  <c r="R4" i="11"/>
  <c r="Q2" i="11"/>
  <c r="R2" i="11"/>
  <c r="I7" i="11"/>
  <c r="R2" i="10"/>
  <c r="K7" i="10"/>
  <c r="S9" i="10" s="1"/>
  <c r="M7" i="10"/>
  <c r="S3" i="10"/>
  <c r="Q3" i="10"/>
  <c r="P7" i="10"/>
  <c r="I9" i="10"/>
  <c r="Q3" i="9"/>
  <c r="S3" i="9"/>
  <c r="I8" i="9"/>
  <c r="R5" i="9"/>
  <c r="R2" i="9"/>
  <c r="K6" i="9"/>
  <c r="P8" i="9" s="1"/>
  <c r="S2" i="9"/>
  <c r="I7" i="9"/>
  <c r="Q5" i="9"/>
  <c r="R3" i="8"/>
  <c r="R7" i="8"/>
  <c r="S7" i="8"/>
  <c r="I11" i="8"/>
  <c r="Q2" i="8"/>
  <c r="Q4" i="8"/>
  <c r="Q5" i="8"/>
  <c r="Q6" i="8"/>
  <c r="R4" i="8"/>
  <c r="R5" i="8"/>
  <c r="R6" i="8"/>
  <c r="K9" i="8"/>
  <c r="M11" i="8" s="1"/>
  <c r="Q3" i="8"/>
  <c r="S3" i="7"/>
  <c r="R9" i="7"/>
  <c r="I15" i="7"/>
  <c r="N5" i="7"/>
  <c r="S9" i="7"/>
  <c r="R4" i="7"/>
  <c r="Q7" i="7"/>
  <c r="R7" i="7"/>
  <c r="O13" i="7"/>
  <c r="Q6" i="7"/>
  <c r="Q10" i="7"/>
  <c r="Q3" i="7"/>
  <c r="P13" i="7"/>
  <c r="R6" i="7"/>
  <c r="Q8" i="7"/>
  <c r="Q5" i="7"/>
  <c r="M13" i="7"/>
  <c r="I14" i="7"/>
  <c r="Q4" i="6"/>
  <c r="M6" i="6"/>
  <c r="Q3" i="6"/>
  <c r="R4" i="6"/>
  <c r="R3" i="6"/>
  <c r="I6" i="5"/>
  <c r="I7" i="5"/>
  <c r="Q3" i="5"/>
  <c r="Q4" i="5"/>
  <c r="O5" i="5"/>
  <c r="R3" i="5"/>
  <c r="R4" i="5"/>
  <c r="I7" i="4"/>
  <c r="R2" i="4"/>
  <c r="R3" i="4"/>
  <c r="S3" i="4"/>
  <c r="M5" i="4"/>
  <c r="R2" i="3"/>
  <c r="Q2" i="3"/>
  <c r="R4" i="3"/>
  <c r="Q3" i="3"/>
  <c r="I6" i="3"/>
  <c r="M5" i="3"/>
  <c r="Q4" i="3"/>
  <c r="R3" i="3"/>
  <c r="R7" i="1"/>
  <c r="Q4" i="1"/>
  <c r="Q6" i="1"/>
  <c r="S7" i="1"/>
  <c r="R4" i="1"/>
  <c r="Q5" i="1"/>
  <c r="R6" i="1"/>
  <c r="R5" i="1"/>
  <c r="S6" i="12"/>
  <c r="Q6" i="12"/>
  <c r="R6" i="12"/>
  <c r="I9" i="12"/>
  <c r="Q6" i="10"/>
  <c r="Q5" i="10"/>
  <c r="R6" i="10"/>
  <c r="Q4" i="10"/>
  <c r="R5" i="10"/>
  <c r="R4" i="10"/>
  <c r="Q5" i="11"/>
  <c r="K6" i="11"/>
  <c r="R5" i="11"/>
  <c r="Q4" i="9"/>
  <c r="R4" i="9"/>
  <c r="R2" i="8"/>
  <c r="Q8" i="8"/>
  <c r="R8" i="8"/>
  <c r="S12" i="7"/>
  <c r="R12" i="7"/>
  <c r="K13" i="7"/>
  <c r="R5" i="7"/>
  <c r="Q11" i="7"/>
  <c r="R11" i="7"/>
  <c r="I8" i="6"/>
  <c r="K6" i="6"/>
  <c r="Q2" i="5"/>
  <c r="R2" i="5"/>
  <c r="K5" i="5"/>
  <c r="Q4" i="4"/>
  <c r="K5" i="4"/>
  <c r="R4" i="4"/>
  <c r="I7" i="3"/>
  <c r="R3" i="1"/>
  <c r="Q3" i="1"/>
  <c r="R15" i="1"/>
  <c r="Q15" i="1"/>
  <c r="S15" i="1"/>
  <c r="S9" i="2"/>
  <c r="S5" i="2"/>
  <c r="S133" i="2"/>
  <c r="Q126" i="2"/>
  <c r="S57" i="2"/>
  <c r="R35" i="2"/>
  <c r="R10" i="2"/>
  <c r="Q9" i="2"/>
  <c r="Q7" i="2"/>
  <c r="S99" i="2"/>
  <c r="R139" i="2"/>
  <c r="Q34" i="2"/>
  <c r="S71" i="2"/>
  <c r="Q59" i="2"/>
  <c r="S102" i="2"/>
  <c r="Q90" i="2"/>
  <c r="R84" i="2"/>
  <c r="R97" i="2"/>
  <c r="S127" i="2"/>
  <c r="R121" i="2"/>
  <c r="S117" i="2"/>
  <c r="S98" i="2"/>
  <c r="Q93" i="2"/>
  <c r="Q64" i="2"/>
  <c r="Q51" i="2"/>
  <c r="Q13" i="2"/>
  <c r="Q6" i="2"/>
  <c r="S2" i="2"/>
  <c r="R98" i="2"/>
  <c r="Q91" i="2"/>
  <c r="R70" i="2"/>
  <c r="R94" i="2"/>
  <c r="Q85" i="2"/>
  <c r="S81" i="2"/>
  <c r="Q36" i="2"/>
  <c r="R22" i="2"/>
  <c r="Q10" i="2"/>
  <c r="R131" i="2"/>
  <c r="Q129" i="2"/>
  <c r="R127" i="2"/>
  <c r="Q124" i="2"/>
  <c r="S122" i="2"/>
  <c r="S113" i="2"/>
  <c r="Q102" i="2"/>
  <c r="S100" i="2"/>
  <c r="R99" i="2"/>
  <c r="R91" i="2"/>
  <c r="R86" i="2"/>
  <c r="S64" i="2"/>
  <c r="Q55" i="2"/>
  <c r="R44" i="2"/>
  <c r="Q37" i="2"/>
  <c r="R29" i="2"/>
  <c r="S11" i="2"/>
  <c r="R7" i="2"/>
  <c r="R2" i="2"/>
  <c r="R140" i="2"/>
  <c r="R134" i="2"/>
  <c r="Q122" i="2"/>
  <c r="Q118" i="2"/>
  <c r="R109" i="2"/>
  <c r="R100" i="2"/>
  <c r="S88" i="2"/>
  <c r="S87" i="2"/>
  <c r="S12" i="2"/>
  <c r="R132" i="2"/>
  <c r="S116" i="2"/>
  <c r="R103" i="2"/>
  <c r="R88" i="2"/>
  <c r="R87" i="2"/>
  <c r="S73" i="2"/>
  <c r="S68" i="2"/>
  <c r="S56" i="2"/>
  <c r="R47" i="2"/>
  <c r="S26" i="2"/>
  <c r="S13" i="2"/>
  <c r="R12" i="2"/>
  <c r="R3" i="2"/>
  <c r="R135" i="2"/>
  <c r="R116" i="2"/>
  <c r="R112" i="2"/>
  <c r="R110" i="2"/>
  <c r="S89" i="2"/>
  <c r="S85" i="2"/>
  <c r="Q73" i="2"/>
  <c r="Q68" i="2"/>
  <c r="S51" i="2"/>
  <c r="S36" i="2"/>
  <c r="Q30" i="2"/>
  <c r="S28" i="2"/>
  <c r="S22" i="2"/>
  <c r="S8" i="2"/>
  <c r="R130" i="2"/>
  <c r="R123" i="2"/>
  <c r="R120" i="2"/>
  <c r="Q117" i="2"/>
  <c r="Q94" i="2"/>
  <c r="R90" i="2"/>
  <c r="R89" i="2"/>
  <c r="Q81" i="2"/>
  <c r="Q75" i="2"/>
  <c r="R54" i="2"/>
  <c r="R11" i="2"/>
  <c r="R8" i="2"/>
  <c r="S137" i="2"/>
  <c r="Q123" i="2"/>
  <c r="S77" i="2"/>
  <c r="S69" i="2"/>
  <c r="R65" i="2"/>
  <c r="R48" i="2"/>
  <c r="R45" i="2"/>
  <c r="S42" i="2"/>
  <c r="R37" i="2"/>
  <c r="S14" i="2"/>
  <c r="S138" i="2"/>
  <c r="R137" i="2"/>
  <c r="R125" i="2"/>
  <c r="R113" i="2"/>
  <c r="S108" i="2"/>
  <c r="S106" i="2"/>
  <c r="S101" i="2"/>
  <c r="R92" i="2"/>
  <c r="R82" i="2"/>
  <c r="S78" i="2"/>
  <c r="R77" i="2"/>
  <c r="Q71" i="2"/>
  <c r="S62" i="2"/>
  <c r="S55" i="2"/>
  <c r="S43" i="2"/>
  <c r="R42" i="2"/>
  <c r="S38" i="2"/>
  <c r="S32" i="2"/>
  <c r="S15" i="2"/>
  <c r="R14" i="2"/>
  <c r="S4" i="2"/>
  <c r="R141" i="2"/>
  <c r="R138" i="2"/>
  <c r="Q134" i="2"/>
  <c r="S129" i="2"/>
  <c r="R126" i="2"/>
  <c r="Q125" i="2"/>
  <c r="Q108" i="2"/>
  <c r="R106" i="2"/>
  <c r="S104" i="2"/>
  <c r="Q101" i="2"/>
  <c r="S96" i="2"/>
  <c r="Q92" i="2"/>
  <c r="R78" i="2"/>
  <c r="S75" i="2"/>
  <c r="R69" i="2"/>
  <c r="S63" i="2"/>
  <c r="Q62" i="2"/>
  <c r="S53" i="2"/>
  <c r="R46" i="2"/>
  <c r="Q43" i="2"/>
  <c r="R38" i="2"/>
  <c r="R32" i="2"/>
  <c r="S30" i="2"/>
  <c r="Q29" i="2"/>
  <c r="R27" i="2"/>
  <c r="R15" i="2"/>
  <c r="S6" i="2"/>
  <c r="R5" i="2"/>
  <c r="R4" i="2"/>
  <c r="R119" i="2"/>
  <c r="S111" i="2"/>
  <c r="S97" i="2"/>
  <c r="R96" i="2"/>
  <c r="R83" i="2"/>
  <c r="R72" i="2"/>
  <c r="S66" i="2"/>
  <c r="Q63" i="2"/>
  <c r="Q53" i="2"/>
  <c r="S49" i="2"/>
  <c r="Q33" i="2"/>
  <c r="Q141" i="2"/>
  <c r="Q140" i="2"/>
  <c r="Q139" i="2"/>
  <c r="Q132" i="2"/>
  <c r="Q131" i="2"/>
  <c r="Q130" i="2"/>
  <c r="Q121" i="2"/>
  <c r="Q120" i="2"/>
  <c r="Q119" i="2"/>
  <c r="R111" i="2"/>
  <c r="Q110" i="2"/>
  <c r="Q109" i="2"/>
  <c r="S105" i="2"/>
  <c r="R104" i="2"/>
  <c r="Q103" i="2"/>
  <c r="S86" i="2"/>
  <c r="Q84" i="2"/>
  <c r="Q83" i="2"/>
  <c r="Q82" i="2"/>
  <c r="S76" i="2"/>
  <c r="R75" i="2"/>
  <c r="S72" i="2"/>
  <c r="Q70" i="2"/>
  <c r="Q69" i="2"/>
  <c r="S67" i="2"/>
  <c r="R66" i="2"/>
  <c r="Q65" i="2"/>
  <c r="S58" i="2"/>
  <c r="R57" i="2"/>
  <c r="R56" i="2"/>
  <c r="Q54" i="2"/>
  <c r="S50" i="2"/>
  <c r="R49" i="2"/>
  <c r="Q48" i="2"/>
  <c r="Q47" i="2"/>
  <c r="Q46" i="2"/>
  <c r="Q45" i="2"/>
  <c r="Q44" i="2"/>
  <c r="Q35" i="2"/>
  <c r="R28" i="2"/>
  <c r="Q27" i="2"/>
  <c r="S21" i="2"/>
  <c r="S114" i="2"/>
  <c r="R105" i="2"/>
  <c r="S79" i="2"/>
  <c r="R76" i="2"/>
  <c r="R67" i="2"/>
  <c r="S60" i="2"/>
  <c r="R58" i="2"/>
  <c r="R50" i="2"/>
  <c r="S40" i="2"/>
  <c r="S39" i="2"/>
  <c r="S24" i="2"/>
  <c r="S23" i="2"/>
  <c r="R21" i="2"/>
  <c r="S136" i="2"/>
  <c r="S128" i="2"/>
  <c r="S115" i="2"/>
  <c r="R114" i="2"/>
  <c r="S107" i="2"/>
  <c r="S95" i="2"/>
  <c r="S80" i="2"/>
  <c r="R79" i="2"/>
  <c r="S74" i="2"/>
  <c r="S61" i="2"/>
  <c r="R60" i="2"/>
  <c r="S52" i="2"/>
  <c r="S41" i="2"/>
  <c r="R40" i="2"/>
  <c r="R39" i="2"/>
  <c r="S31" i="2"/>
  <c r="S25" i="2"/>
  <c r="R24" i="2"/>
  <c r="R23" i="2"/>
  <c r="R136" i="2"/>
  <c r="R95" i="2"/>
  <c r="R80" i="2"/>
  <c r="R74" i="2"/>
  <c r="R61" i="2"/>
  <c r="R52" i="2"/>
  <c r="R41" i="2"/>
  <c r="S34" i="2"/>
  <c r="S33" i="2"/>
  <c r="R31" i="2"/>
  <c r="R25" i="2"/>
  <c r="R128" i="2"/>
  <c r="S118" i="2"/>
  <c r="R115" i="2"/>
  <c r="R107" i="2"/>
  <c r="N19" i="2"/>
  <c r="N17" i="2"/>
  <c r="S50" i="7" l="1"/>
  <c r="P50" i="7"/>
  <c r="M50" i="7"/>
  <c r="P11" i="8"/>
  <c r="M9" i="10"/>
  <c r="P9" i="10"/>
  <c r="S8" i="9"/>
  <c r="M8" i="9"/>
  <c r="S11" i="8"/>
  <c r="S9" i="12"/>
  <c r="P9" i="12"/>
  <c r="M9" i="12"/>
  <c r="S8" i="11"/>
  <c r="P8" i="11"/>
  <c r="M8" i="11"/>
  <c r="S15" i="7"/>
  <c r="P15" i="7"/>
  <c r="M15" i="7"/>
  <c r="S8" i="6"/>
  <c r="P8" i="6"/>
  <c r="M8" i="6"/>
  <c r="S7" i="5"/>
  <c r="P7" i="5"/>
  <c r="M7" i="5"/>
  <c r="S7" i="4"/>
  <c r="P7" i="4"/>
  <c r="M7" i="4"/>
  <c r="S7" i="3"/>
  <c r="P7" i="3"/>
  <c r="M7" i="3"/>
  <c r="S10" i="1"/>
  <c r="P10" i="1"/>
  <c r="M10" i="1"/>
  <c r="N20" i="2"/>
  <c r="N18" i="2"/>
  <c r="I20" i="2" l="1"/>
  <c r="K20" i="2"/>
  <c r="R20" i="2" s="1"/>
  <c r="I19" i="2"/>
  <c r="K19" i="2"/>
  <c r="R19" i="2" s="1"/>
  <c r="I17" i="2"/>
  <c r="K17" i="2"/>
  <c r="R17" i="2" s="1"/>
  <c r="I18" i="2"/>
  <c r="K18" i="2"/>
  <c r="S18" i="2" s="1"/>
  <c r="I16" i="2"/>
  <c r="K16" i="2"/>
  <c r="Q16" i="2" s="1"/>
  <c r="D142" i="2"/>
  <c r="G142" i="2"/>
  <c r="H142" i="2"/>
  <c r="J142" i="2"/>
  <c r="L142" i="2"/>
  <c r="O142" i="2"/>
  <c r="I143" i="2" l="1"/>
  <c r="Q19" i="2"/>
  <c r="S17" i="2"/>
  <c r="S19" i="2"/>
  <c r="Q17" i="2"/>
  <c r="I144" i="2"/>
  <c r="S16" i="2"/>
  <c r="S20" i="2"/>
  <c r="R16" i="2"/>
  <c r="R18" i="2"/>
  <c r="Q18" i="2"/>
  <c r="Q20" i="2"/>
  <c r="K142" i="2"/>
  <c r="P144" i="2" l="1"/>
  <c r="P142" i="2" s="1"/>
  <c r="S144" i="2"/>
  <c r="M142" i="2"/>
  <c r="M144" i="2" s="1"/>
</calcChain>
</file>

<file path=xl/sharedStrings.xml><?xml version="1.0" encoding="utf-8"?>
<sst xmlns="http://schemas.openxmlformats.org/spreadsheetml/2006/main" count="2081" uniqueCount="428">
  <si>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</si>
  <si>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</si>
  <si>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</si>
  <si>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</si>
  <si>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</si>
  <si>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</si>
  <si>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</si>
  <si>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</si>
  <si>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</si>
  <si>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</si>
  <si>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</si>
  <si>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</si>
  <si>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</si>
  <si>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</si>
  <si>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</si>
  <si>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</si>
  <si>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</si>
  <si>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</si>
  <si>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</si>
  <si>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</si>
  <si>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</si>
  <si>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</si>
  <si>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</si>
  <si>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</si>
  <si>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</si>
  <si>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</si>
  <si>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Class</t>
  </si>
  <si>
    <t>Rate Group 2</t>
  </si>
  <si>
    <t>Rate Group 3</t>
  </si>
  <si>
    <t>WD</t>
  </si>
  <si>
    <t>03-ARM'S LENGTH</t>
  </si>
  <si>
    <t>402</t>
  </si>
  <si>
    <t>19-MULTI PARCEL ARM'S LENGTH</t>
  </si>
  <si>
    <t>2109-01-4104</t>
  </si>
  <si>
    <t>5</t>
  </si>
  <si>
    <t>694/2763</t>
  </si>
  <si>
    <t>CLAM LAKE #1</t>
  </si>
  <si>
    <t>2109-08-3308-01</t>
  </si>
  <si>
    <t>7175 E 44 RD</t>
  </si>
  <si>
    <t/>
  </si>
  <si>
    <t>693/403</t>
  </si>
  <si>
    <t>2109-08-3308-02</t>
  </si>
  <si>
    <t>2109-18-4301</t>
  </si>
  <si>
    <t>694/2183</t>
  </si>
  <si>
    <t>ACREAGES</t>
  </si>
  <si>
    <t>2109-27-3114</t>
  </si>
  <si>
    <t>9473 TOM DR</t>
  </si>
  <si>
    <t>692/1156</t>
  </si>
  <si>
    <t>2109-28-3101-02</t>
  </si>
  <si>
    <t>10681 S 41 RD</t>
  </si>
  <si>
    <t>693/2112</t>
  </si>
  <si>
    <t>CLAM LAKE #2</t>
  </si>
  <si>
    <t>102</t>
  </si>
  <si>
    <t>2109-31-1101-01</t>
  </si>
  <si>
    <t>S 39 RD</t>
  </si>
  <si>
    <t>693/2143</t>
  </si>
  <si>
    <t>2109-31-1102</t>
  </si>
  <si>
    <t>6816 E 50 RD</t>
  </si>
  <si>
    <t>691/2002</t>
  </si>
  <si>
    <t>2110-01-1201</t>
  </si>
  <si>
    <t>693/2689</t>
  </si>
  <si>
    <t>CHERRY GROVE TWP #3</t>
  </si>
  <si>
    <t>2110-07-4405</t>
  </si>
  <si>
    <t>694/2691</t>
  </si>
  <si>
    <t>2110-15-1403</t>
  </si>
  <si>
    <t>694/543</t>
  </si>
  <si>
    <t>2110-18-2101</t>
  </si>
  <si>
    <t>344 E M-55 HWY</t>
  </si>
  <si>
    <t>692/1291</t>
  </si>
  <si>
    <t>2110-25-1102</t>
  </si>
  <si>
    <t>693/1504</t>
  </si>
  <si>
    <t>2110-26-2111</t>
  </si>
  <si>
    <t>690/77</t>
  </si>
  <si>
    <t>2111-19-4101-14</t>
  </si>
  <si>
    <t>5059 W BIG SKY TRL</t>
  </si>
  <si>
    <t>693/1133</t>
  </si>
  <si>
    <t>2111-24-2201</t>
  </si>
  <si>
    <t>RES</t>
  </si>
  <si>
    <t>691/261</t>
  </si>
  <si>
    <t>2111-29-1206</t>
  </si>
  <si>
    <t>693/2626</t>
  </si>
  <si>
    <t>2111-32-4101-01</t>
  </si>
  <si>
    <t>690/1762</t>
  </si>
  <si>
    <t>2111-32-4101-04</t>
  </si>
  <si>
    <t>7</t>
  </si>
  <si>
    <t>690/1761</t>
  </si>
  <si>
    <t>2111-32-3401, 2111-32-3402</t>
  </si>
  <si>
    <t>HENDERSON</t>
  </si>
  <si>
    <t>2112-06-4301</t>
  </si>
  <si>
    <t>692/1486</t>
  </si>
  <si>
    <t>2112-19-4201</t>
  </si>
  <si>
    <t>691/2766</t>
  </si>
  <si>
    <t>SOUTH BRANCH</t>
  </si>
  <si>
    <t>2112-24-3405</t>
  </si>
  <si>
    <t>694/2634</t>
  </si>
  <si>
    <t>2209-01-1111</t>
  </si>
  <si>
    <t>694/2025</t>
  </si>
  <si>
    <t>2209-01-1125</t>
  </si>
  <si>
    <t>694/2169</t>
  </si>
  <si>
    <t>2209-01-1126</t>
  </si>
  <si>
    <t>690/1878</t>
  </si>
  <si>
    <t>2209-01-1133</t>
  </si>
  <si>
    <t>694/2211</t>
  </si>
  <si>
    <t>2209-04-4302</t>
  </si>
  <si>
    <t>694/2388</t>
  </si>
  <si>
    <t>2209-04-4303</t>
  </si>
  <si>
    <t>2209-12-1113</t>
  </si>
  <si>
    <t>1670 S 47 3/4 RD</t>
  </si>
  <si>
    <t>690/2038</t>
  </si>
  <si>
    <t>HARING TWP #1</t>
  </si>
  <si>
    <t>2209-14-2201</t>
  </si>
  <si>
    <t>689/2867</t>
  </si>
  <si>
    <t>2209-14-2202</t>
  </si>
  <si>
    <t>690/1410</t>
  </si>
  <si>
    <t>2209-14-2206</t>
  </si>
  <si>
    <t>2209-14-2203</t>
  </si>
  <si>
    <t>694/414</t>
  </si>
  <si>
    <t>2209-14-2204, 2209-14-2205</t>
  </si>
  <si>
    <t>2209-14-4201</t>
  </si>
  <si>
    <t>694/1691</t>
  </si>
  <si>
    <t>2209-16-1101-04</t>
  </si>
  <si>
    <t>S MACKINAW TRL</t>
  </si>
  <si>
    <t>1</t>
  </si>
  <si>
    <t>693/2446</t>
  </si>
  <si>
    <t>2209-16-1302</t>
  </si>
  <si>
    <t>690/833</t>
  </si>
  <si>
    <t>2209-16-2107</t>
  </si>
  <si>
    <t>690/509</t>
  </si>
  <si>
    <t>2209-16-2108, 2209-16-2109, 2209-16-2110</t>
  </si>
  <si>
    <t>2209-16-2111</t>
  </si>
  <si>
    <t>690/75</t>
  </si>
  <si>
    <t>2209-16-2112</t>
  </si>
  <si>
    <t>001</t>
  </si>
  <si>
    <t>2209-16-2113</t>
  </si>
  <si>
    <t>690/81</t>
  </si>
  <si>
    <t>2209-18-1401-02</t>
  </si>
  <si>
    <t>2423 PINE KNOLL DR</t>
  </si>
  <si>
    <t>694/1574</t>
  </si>
  <si>
    <t>2209-19-1305-03</t>
  </si>
  <si>
    <t>6877 COUNTRY LN</t>
  </si>
  <si>
    <t>690/987</t>
  </si>
  <si>
    <t>2209-19-1305-04, 2209-19-1305-05, 2209-19-1305-06, 2209-19-1305-07</t>
  </si>
  <si>
    <t>2209-29-4106-01</t>
  </si>
  <si>
    <t>690/258</t>
  </si>
  <si>
    <t>2209-29-4108-03</t>
  </si>
  <si>
    <t>2209-30-3101-05</t>
  </si>
  <si>
    <t>692/2734</t>
  </si>
  <si>
    <t>2209-35-3101-02</t>
  </si>
  <si>
    <t>S 45 1/2 RD</t>
  </si>
  <si>
    <t>690/1742</t>
  </si>
  <si>
    <t>2209-35-3101-03</t>
  </si>
  <si>
    <t>2210-04-2102</t>
  </si>
  <si>
    <t>2280 E 26 RD</t>
  </si>
  <si>
    <t>692/1135</t>
  </si>
  <si>
    <t>2210-12-4102</t>
  </si>
  <si>
    <t>690/2874</t>
  </si>
  <si>
    <t>2210-13-1102</t>
  </si>
  <si>
    <t>CD</t>
  </si>
  <si>
    <t>692/1259</t>
  </si>
  <si>
    <t>2210-13-1103</t>
  </si>
  <si>
    <t>5576 E 30 RD</t>
  </si>
  <si>
    <t>689/2483</t>
  </si>
  <si>
    <t>2210-13-1401</t>
  </si>
  <si>
    <t>691/371</t>
  </si>
  <si>
    <t>2210-13-2104</t>
  </si>
  <si>
    <t>689/2482</t>
  </si>
  <si>
    <t>2210-17-1109</t>
  </si>
  <si>
    <t>691/289</t>
  </si>
  <si>
    <t>2210-36-2101-04</t>
  </si>
  <si>
    <t>694/1400</t>
  </si>
  <si>
    <t>SELMA TWP #1</t>
  </si>
  <si>
    <t>LC</t>
  </si>
  <si>
    <t>2211-14-3201</t>
  </si>
  <si>
    <t>1870 W 32 RD</t>
  </si>
  <si>
    <t>691/2982</t>
  </si>
  <si>
    <t>2211-26-1101</t>
  </si>
  <si>
    <t>692/278</t>
  </si>
  <si>
    <t>2211-RMP-05</t>
  </si>
  <si>
    <t>2211-26-1206</t>
  </si>
  <si>
    <t>4328 CHANDLER DR</t>
  </si>
  <si>
    <t>689/2681</t>
  </si>
  <si>
    <t>BOON</t>
  </si>
  <si>
    <t>2211-33-3315</t>
  </si>
  <si>
    <t>694/1293</t>
  </si>
  <si>
    <t>2211-33-3323</t>
  </si>
  <si>
    <t>2212-04-1201</t>
  </si>
  <si>
    <t>692/2617</t>
  </si>
  <si>
    <t>SLAGLE</t>
  </si>
  <si>
    <t>2212-06-4103</t>
  </si>
  <si>
    <t>W 26 3/4 RD</t>
  </si>
  <si>
    <t>691/2136</t>
  </si>
  <si>
    <t>2212-09-4411</t>
  </si>
  <si>
    <t>694/1746</t>
  </si>
  <si>
    <t>2212-27-2404</t>
  </si>
  <si>
    <t>690/1343</t>
  </si>
  <si>
    <t>2309-01-3404</t>
  </si>
  <si>
    <t>693/1733</t>
  </si>
  <si>
    <t>2309-03-1401-02</t>
  </si>
  <si>
    <t>5399 N 45 RD</t>
  </si>
  <si>
    <t>691/1423</t>
  </si>
  <si>
    <t>CEDAR CREEK</t>
  </si>
  <si>
    <t>2309-05-3215</t>
  </si>
  <si>
    <t>694/2599</t>
  </si>
  <si>
    <t>2309-05-3216</t>
  </si>
  <si>
    <t>694/2252</t>
  </si>
  <si>
    <t>2309-05-3303</t>
  </si>
  <si>
    <t>693/819</t>
  </si>
  <si>
    <t>2309-06-4403</t>
  </si>
  <si>
    <t>693/1732</t>
  </si>
  <si>
    <t>2309-14-3305</t>
  </si>
  <si>
    <t>692/95</t>
  </si>
  <si>
    <t>2309-16-3201-02</t>
  </si>
  <si>
    <t>690/383</t>
  </si>
  <si>
    <t>2309-16-3201-04</t>
  </si>
  <si>
    <t>690/1163</t>
  </si>
  <si>
    <t>2309-16-3201-05</t>
  </si>
  <si>
    <t>2309-16-3306</t>
  </si>
  <si>
    <t>690/1129</t>
  </si>
  <si>
    <t>2309-17-2102</t>
  </si>
  <si>
    <t>693/1916</t>
  </si>
  <si>
    <t>2309-18-1301</t>
  </si>
  <si>
    <t>690/2644</t>
  </si>
  <si>
    <t>2309-21-3403</t>
  </si>
  <si>
    <t>691/2691</t>
  </si>
  <si>
    <t>691/2692</t>
  </si>
  <si>
    <t>2309-22-1101-01</t>
  </si>
  <si>
    <t>692/2387</t>
  </si>
  <si>
    <t>690/1315</t>
  </si>
  <si>
    <t>2309-27-1209</t>
  </si>
  <si>
    <t>694/1226</t>
  </si>
  <si>
    <t>2309-27-1404</t>
  </si>
  <si>
    <t>690/2900</t>
  </si>
  <si>
    <t>2309-27-3101</t>
  </si>
  <si>
    <t>693/1650</t>
  </si>
  <si>
    <t>2309-CH-07, 2309-CH-09, 2309-CH-10, 2309-CH-11</t>
  </si>
  <si>
    <t>694/757</t>
  </si>
  <si>
    <t>2309-CH-11</t>
  </si>
  <si>
    <t>2309-30-1103</t>
  </si>
  <si>
    <t>1779 N 39 RD</t>
  </si>
  <si>
    <t>692/1760</t>
  </si>
  <si>
    <t>2309-33-4204</t>
  </si>
  <si>
    <t>694/559</t>
  </si>
  <si>
    <t>2309-33-4203, 2309-33-4201</t>
  </si>
  <si>
    <t>2309-36-1209</t>
  </si>
  <si>
    <t>690/1329</t>
  </si>
  <si>
    <t>2310-03-4101-01</t>
  </si>
  <si>
    <t>N 33 RD</t>
  </si>
  <si>
    <t>692/560</t>
  </si>
  <si>
    <t>2310-04-3104</t>
  </si>
  <si>
    <t>2361 E 16 RD</t>
  </si>
  <si>
    <t>693/1708</t>
  </si>
  <si>
    <t>COLFAX</t>
  </si>
  <si>
    <t>2310-08-4201</t>
  </si>
  <si>
    <t>693/1219</t>
  </si>
  <si>
    <t>2310-12-4304</t>
  </si>
  <si>
    <t>693/2547</t>
  </si>
  <si>
    <t>2310-17-3201</t>
  </si>
  <si>
    <t>3424 N 27 RD</t>
  </si>
  <si>
    <t>692/1755</t>
  </si>
  <si>
    <t>2310-20-1102</t>
  </si>
  <si>
    <t>691/1384</t>
  </si>
  <si>
    <t>2310-20-3201</t>
  </si>
  <si>
    <t>1161 E 22 RD</t>
  </si>
  <si>
    <t>691/1595</t>
  </si>
  <si>
    <t>2310-33-4401-02</t>
  </si>
  <si>
    <t>57 N 31 RD</t>
  </si>
  <si>
    <t>693/1992</t>
  </si>
  <si>
    <t>2311-04-1406</t>
  </si>
  <si>
    <t>693/1372</t>
  </si>
  <si>
    <t>2311-16-4302</t>
  </si>
  <si>
    <t>3290 W M-115 HWY</t>
  </si>
  <si>
    <t>691/44</t>
  </si>
  <si>
    <t>2311-23-1102</t>
  </si>
  <si>
    <t>694/2702</t>
  </si>
  <si>
    <t>2311-23-1104</t>
  </si>
  <si>
    <t>694/1204</t>
  </si>
  <si>
    <t>2311-23-1107</t>
  </si>
  <si>
    <t>694/2213</t>
  </si>
  <si>
    <t>2311-23-1106, 2311-23-1103</t>
  </si>
  <si>
    <t>2311-34-4110</t>
  </si>
  <si>
    <t>691/247</t>
  </si>
  <si>
    <t>2311-35-1101-01</t>
  </si>
  <si>
    <t>694/1913</t>
  </si>
  <si>
    <t>2311-35-2402-01</t>
  </si>
  <si>
    <t>692/1577</t>
  </si>
  <si>
    <t>2312-03-1302</t>
  </si>
  <si>
    <t>690/384</t>
  </si>
  <si>
    <t>2312-04-2308</t>
  </si>
  <si>
    <t>692/2781</t>
  </si>
  <si>
    <t>2312-04-4301</t>
  </si>
  <si>
    <t>693/562</t>
  </si>
  <si>
    <t>2312-04-4303</t>
  </si>
  <si>
    <t>689/2551</t>
  </si>
  <si>
    <t>SPRINGVILLE</t>
  </si>
  <si>
    <t>2312-05-1201</t>
  </si>
  <si>
    <t>691/1484</t>
  </si>
  <si>
    <t>2312-05-2102</t>
  </si>
  <si>
    <t>10571 W 14 RD</t>
  </si>
  <si>
    <t>692/275</t>
  </si>
  <si>
    <t>2312-05-2103</t>
  </si>
  <si>
    <t>690/2490</t>
  </si>
  <si>
    <t>2312-06-2201-02</t>
  </si>
  <si>
    <t>W 14 RD</t>
  </si>
  <si>
    <t>694/2320</t>
  </si>
  <si>
    <t>2312-06-4201</t>
  </si>
  <si>
    <t>691/2382</t>
  </si>
  <si>
    <t>2312-12-4405</t>
  </si>
  <si>
    <t>6094 W 18 RD</t>
  </si>
  <si>
    <t>692/2872</t>
  </si>
  <si>
    <t>2312-17-4103</t>
  </si>
  <si>
    <t>693/1329</t>
  </si>
  <si>
    <t>2409-02-4201</t>
  </si>
  <si>
    <t>690/708</t>
  </si>
  <si>
    <t>2409-02-4206</t>
  </si>
  <si>
    <t>690/707</t>
  </si>
  <si>
    <t>2409-27-2201-03</t>
  </si>
  <si>
    <t>691/1826</t>
  </si>
  <si>
    <t>2409-27-2201-04, 2409-27-2201-05, 2409-27-2201-06</t>
  </si>
  <si>
    <t>2409-33-1101</t>
  </si>
  <si>
    <t>8944 E 12 RD</t>
  </si>
  <si>
    <t>693/411</t>
  </si>
  <si>
    <t>2409-34-3401</t>
  </si>
  <si>
    <t>693/1622</t>
  </si>
  <si>
    <t>2410-24-3106</t>
  </si>
  <si>
    <t>8401 BUTTERMILK LN</t>
  </si>
  <si>
    <t>692/2596</t>
  </si>
  <si>
    <t>2410-24-3103-01, 2410-24-3404-01, 2410-24-3404-02, 2410-24-3105</t>
  </si>
  <si>
    <t>691/414</t>
  </si>
  <si>
    <t>2410-24-3105</t>
  </si>
  <si>
    <t>2410-24-3401</t>
  </si>
  <si>
    <t>690/1768</t>
  </si>
  <si>
    <t>2410-24-3402, 2410-24-3403</t>
  </si>
  <si>
    <t>694/596</t>
  </si>
  <si>
    <t>2410-36-2104</t>
  </si>
  <si>
    <t>694/2709</t>
  </si>
  <si>
    <t>GREENWOOD</t>
  </si>
  <si>
    <t>2410-36-3104</t>
  </si>
  <si>
    <t>693/1011</t>
  </si>
  <si>
    <t>2411-04-4401-01</t>
  </si>
  <si>
    <t>3014 W 4 RD</t>
  </si>
  <si>
    <t>690/2321</t>
  </si>
  <si>
    <t>2411-04-4401-02</t>
  </si>
  <si>
    <t>3072 W 4 RD</t>
  </si>
  <si>
    <t>690/1007</t>
  </si>
  <si>
    <t>2411-04-4401-03</t>
  </si>
  <si>
    <t>3136 W 4 RD</t>
  </si>
  <si>
    <t>692/73</t>
  </si>
  <si>
    <t>2411-04-4401-05</t>
  </si>
  <si>
    <t>3222 W 4 RD</t>
  </si>
  <si>
    <t>691/1684</t>
  </si>
  <si>
    <t>2411-07-4301-02</t>
  </si>
  <si>
    <t>W 6 RD</t>
  </si>
  <si>
    <t>690/121</t>
  </si>
  <si>
    <t>2411-11-4309</t>
  </si>
  <si>
    <t>693/755</t>
  </si>
  <si>
    <t>2411-12-1102</t>
  </si>
  <si>
    <t>694/2727</t>
  </si>
  <si>
    <t>2411-33-2002-02</t>
  </si>
  <si>
    <t>6057 N 17 1/4 RD</t>
  </si>
  <si>
    <t>691/1152</t>
  </si>
  <si>
    <t>HANOVER</t>
  </si>
  <si>
    <t>2412-04-4301</t>
  </si>
  <si>
    <t>9398 W 4 RD</t>
  </si>
  <si>
    <t>694/2377</t>
  </si>
  <si>
    <t>2412-08-1102-02</t>
  </si>
  <si>
    <t>694/433</t>
  </si>
  <si>
    <t>2412-09-4101</t>
  </si>
  <si>
    <t>690/1834</t>
  </si>
  <si>
    <t>2412-10-4401-02</t>
  </si>
  <si>
    <t>10131 N 9 RD</t>
  </si>
  <si>
    <t>693/567</t>
  </si>
  <si>
    <t>2412-14-1101</t>
  </si>
  <si>
    <t>692/1231</t>
  </si>
  <si>
    <t>2412-14-1104</t>
  </si>
  <si>
    <t>7123 W 6 RD</t>
  </si>
  <si>
    <t>692/1588</t>
  </si>
  <si>
    <t>WEXFORD</t>
  </si>
  <si>
    <t>690/2834</t>
  </si>
  <si>
    <t>2412-15-3301</t>
  </si>
  <si>
    <t>690/96</t>
  </si>
  <si>
    <t>2412-18-2301</t>
  </si>
  <si>
    <t>691/1422</t>
  </si>
  <si>
    <t>2412-18-2303</t>
  </si>
  <si>
    <t>2412-24-1103</t>
  </si>
  <si>
    <t>691/763</t>
  </si>
  <si>
    <t>2412-24-1401</t>
  </si>
  <si>
    <t>692/1320</t>
  </si>
  <si>
    <t>2412-24-1402</t>
  </si>
  <si>
    <t>2412-24-2205</t>
  </si>
  <si>
    <t>8898 N 11 RD</t>
  </si>
  <si>
    <t>691/569</t>
  </si>
  <si>
    <t>2412-25-2401-02</t>
  </si>
  <si>
    <t>W 10 1/2 RD</t>
  </si>
  <si>
    <t>691/123</t>
  </si>
  <si>
    <t>2412-25-2401-03</t>
  </si>
  <si>
    <t>2412-30-1302</t>
  </si>
  <si>
    <t>694/2171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</si>
  <si>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</si>
  <si>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</si>
  <si>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</si>
  <si>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</si>
  <si>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</si>
  <si>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</si>
  <si>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</si>
  <si>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 xml:space="preserve">use </t>
  </si>
  <si>
    <t>Per Acre</t>
  </si>
  <si>
    <t>Use</t>
  </si>
  <si>
    <t>Per acre</t>
  </si>
  <si>
    <t xml:space="preserve">Use </t>
  </si>
  <si>
    <t>use</t>
  </si>
  <si>
    <t>per Acre</t>
  </si>
  <si>
    <t>2109-20-2101</t>
  </si>
  <si>
    <t>7200 E 46 RD</t>
  </si>
  <si>
    <t>RURAL</t>
  </si>
  <si>
    <t>692/788</t>
  </si>
  <si>
    <t>2109-19-1401</t>
  </si>
  <si>
    <t>RURAL M &amp; B RATE</t>
  </si>
  <si>
    <t>401</t>
  </si>
  <si>
    <t>2109-31-3101</t>
  </si>
  <si>
    <t>11502 S 39 RD</t>
  </si>
  <si>
    <t>694/696</t>
  </si>
  <si>
    <t>2109-11-1401</t>
  </si>
  <si>
    <t>10773 E 40 1/2 RD</t>
  </si>
  <si>
    <t>689/2292</t>
  </si>
  <si>
    <t>2109-11-1101, 2109-11-1102</t>
  </si>
  <si>
    <t>2109-11-1401-01</t>
  </si>
  <si>
    <t>694/1212</t>
  </si>
  <si>
    <t>NOT INSPECTED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</si>
</sst>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166" fontId="2" fillId="3" borderId="0" xfId="0" applyNumberFormat="1" applyFont="1" applyFill="1"/>
    <xf numFmtId="167" fontId="2" fillId="3" borderId="0" xfId="0" applyNumberFormat="1" applyFont="1" applyFill="1"/>
    <xf numFmtId="0" fontId="2" fillId="3" borderId="0" xfId="0" applyFont="1" applyFill="1"/>
    <xf numFmtId="165" fontId="2" fillId="3" borderId="0" xfId="0" applyNumberFormat="1" applyFont="1" applyFill="1"/>
    <xf numFmtId="6" fontId="2" fillId="3" borderId="0" xfId="0" applyNumberFormat="1" applyFont="1" applyFill="1"/>
    <xf numFmtId="164" fontId="2" fillId="3" borderId="0" xfId="0" applyNumberFormat="1" applyFont="1" applyFill="1"/>
    <xf numFmtId="40" fontId="2" fillId="3" borderId="0" xfId="0" applyNumberFormat="1" applyFont="1" applyFill="1"/>
    <xf numFmtId="8" fontId="2" fillId="3" borderId="0" xfId="0" applyNumberFormat="1" applyFont="1" applyFill="1"/>
    <xf numFmtId="0" fontId="2" fillId="3" borderId="0" xfId="0" applyFont="1" applyFill="1" applyAlignment="1">
      <alignment horizontal="right"/>
    </xf>
    <xf numFmtId="40" fontId="3" fillId="0" borderId="0" xfId="0" applyNumberFormat="1" applyFont="1"/>
    <xf numFmtId="0" fontId="3" fillId="4" borderId="0" xfId="0" applyFont="1" applyFill="1"/>
    <xf numFmtId="165" fontId="3" fillId="4" borderId="0" xfId="0" applyNumberFormat="1" applyFont="1" applyFill="1"/>
    <xf numFmtId="6" fontId="3" fillId="4" borderId="0" xfId="0" applyNumberFormat="1" applyFont="1" applyFill="1"/>
    <xf numFmtId="164" fontId="3" fillId="4" borderId="0" xfId="0" applyNumberFormat="1" applyFont="1" applyFill="1"/>
    <xf numFmtId="166" fontId="3" fillId="4" borderId="0" xfId="0" applyNumberFormat="1" applyFont="1" applyFill="1"/>
    <xf numFmtId="167" fontId="3" fillId="4" borderId="0" xfId="0" applyNumberFormat="1" applyFont="1" applyFill="1"/>
    <xf numFmtId="40" fontId="3" fillId="4" borderId="0" xfId="0" applyNumberFormat="1" applyFont="1" applyFill="1"/>
    <xf numFmtId="8" fontId="3" fillId="4" borderId="0" xfId="0" applyNumberFormat="1" applyFont="1" applyFill="1"/>
    <xf numFmtId="0" fontId="3" fillId="4" borderId="0" xfId="0" quotePrefix="1" applyFont="1" applyFill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0" xfId="0" quotePrefix="1" applyFont="1"/>
    <xf numFmtId="3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28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12259506935042E-2"/>
          <c:y val="4.5382639958911154E-2"/>
          <c:w val="0.94250168347923491"/>
          <c:h val="0.82914558638567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'Land Analysis'!$AB$1</c:f>
              <c:strCache>
                <c:ptCount val="1"/>
                <c:pt idx="0">
                  <c:v>Rate Group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multiLvlStrRef>
              <c:f>'Land Analysis'!$A$2:$AA$141</c:f>
              <c:multiLvlStrCache>
                <c:ptCount val="140"/>
                <c:lvl>
                  <c:pt idx="0">
                    <c:v>402</c:v>
                  </c:pt>
                  <c:pt idx="1">
                    <c:v>402</c:v>
                  </c:pt>
                  <c:pt idx="2">
                    <c:v>402</c:v>
                  </c:pt>
                  <c:pt idx="3">
                    <c:v>402</c:v>
                  </c:pt>
                  <c:pt idx="4">
                    <c:v>402</c:v>
                  </c:pt>
                  <c:pt idx="5">
                    <c:v>402</c:v>
                  </c:pt>
                  <c:pt idx="6">
                    <c:v>402</c:v>
                  </c:pt>
                  <c:pt idx="7">
                    <c:v>402</c:v>
                  </c:pt>
                  <c:pt idx="8">
                    <c:v>402</c:v>
                  </c:pt>
                  <c:pt idx="9">
                    <c:v>402</c:v>
                  </c:pt>
                  <c:pt idx="10">
                    <c:v>402</c:v>
                  </c:pt>
                  <c:pt idx="11">
                    <c:v>402</c:v>
                  </c:pt>
                  <c:pt idx="12">
                    <c:v>402</c:v>
                  </c:pt>
                  <c:pt idx="13">
                    <c:v>402</c:v>
                  </c:pt>
                  <c:pt idx="14">
                    <c:v>402</c:v>
                  </c:pt>
                  <c:pt idx="15">
                    <c:v>402</c:v>
                  </c:pt>
                  <c:pt idx="16">
                    <c:v>402</c:v>
                  </c:pt>
                  <c:pt idx="17">
                    <c:v>402</c:v>
                  </c:pt>
                  <c:pt idx="18">
                    <c:v>001</c:v>
                  </c:pt>
                  <c:pt idx="19">
                    <c:v>402</c:v>
                  </c:pt>
                  <c:pt idx="20">
                    <c:v>402</c:v>
                  </c:pt>
                  <c:pt idx="21">
                    <c:v>402</c:v>
                  </c:pt>
                  <c:pt idx="22">
                    <c:v>402</c:v>
                  </c:pt>
                  <c:pt idx="23">
                    <c:v>402</c:v>
                  </c:pt>
                  <c:pt idx="24">
                    <c:v>402</c:v>
                  </c:pt>
                  <c:pt idx="25">
                    <c:v>402</c:v>
                  </c:pt>
                  <c:pt idx="26">
                    <c:v>402</c:v>
                  </c:pt>
                  <c:pt idx="27">
                    <c:v>402</c:v>
                  </c:pt>
                  <c:pt idx="28">
                    <c:v>402</c:v>
                  </c:pt>
                  <c:pt idx="29">
                    <c:v>402</c:v>
                  </c:pt>
                  <c:pt idx="30">
                    <c:v>402</c:v>
                  </c:pt>
                  <c:pt idx="31">
                    <c:v>402</c:v>
                  </c:pt>
                  <c:pt idx="32">
                    <c:v>402</c:v>
                  </c:pt>
                  <c:pt idx="33">
                    <c:v>402</c:v>
                  </c:pt>
                  <c:pt idx="34">
                    <c:v>402</c:v>
                  </c:pt>
                  <c:pt idx="35">
                    <c:v>402</c:v>
                  </c:pt>
                  <c:pt idx="36">
                    <c:v>402</c:v>
                  </c:pt>
                  <c:pt idx="37">
                    <c:v>402</c:v>
                  </c:pt>
                  <c:pt idx="38">
                    <c:v>402</c:v>
                  </c:pt>
                  <c:pt idx="39">
                    <c:v>402</c:v>
                  </c:pt>
                  <c:pt idx="40">
                    <c:v>402</c:v>
                  </c:pt>
                  <c:pt idx="41">
                    <c:v>001</c:v>
                  </c:pt>
                  <c:pt idx="42">
                    <c:v>402</c:v>
                  </c:pt>
                  <c:pt idx="43">
                    <c:v>402</c:v>
                  </c:pt>
                  <c:pt idx="44">
                    <c:v>402</c:v>
                  </c:pt>
                  <c:pt idx="45">
                    <c:v>402</c:v>
                  </c:pt>
                  <c:pt idx="46">
                    <c:v>102</c:v>
                  </c:pt>
                  <c:pt idx="47">
                    <c:v>402</c:v>
                  </c:pt>
                  <c:pt idx="48">
                    <c:v>402</c:v>
                  </c:pt>
                  <c:pt idx="49">
                    <c:v>402</c:v>
                  </c:pt>
                  <c:pt idx="50">
                    <c:v>402</c:v>
                  </c:pt>
                  <c:pt idx="51">
                    <c:v>402</c:v>
                  </c:pt>
                  <c:pt idx="52">
                    <c:v>402</c:v>
                  </c:pt>
                  <c:pt idx="53">
                    <c:v>402</c:v>
                  </c:pt>
                  <c:pt idx="54">
                    <c:v>402</c:v>
                  </c:pt>
                  <c:pt idx="55">
                    <c:v>402</c:v>
                  </c:pt>
                  <c:pt idx="56">
                    <c:v>402</c:v>
                  </c:pt>
                  <c:pt idx="57">
                    <c:v>402</c:v>
                  </c:pt>
                  <c:pt idx="58">
                    <c:v>402</c:v>
                  </c:pt>
                  <c:pt idx="59">
                    <c:v>402</c:v>
                  </c:pt>
                  <c:pt idx="60">
                    <c:v>402</c:v>
                  </c:pt>
                  <c:pt idx="61">
                    <c:v>402</c:v>
                  </c:pt>
                  <c:pt idx="62">
                    <c:v>402</c:v>
                  </c:pt>
                  <c:pt idx="63">
                    <c:v>402</c:v>
                  </c:pt>
                  <c:pt idx="64">
                    <c:v>402</c:v>
                  </c:pt>
                  <c:pt idx="65">
                    <c:v>402</c:v>
                  </c:pt>
                  <c:pt idx="66">
                    <c:v>402</c:v>
                  </c:pt>
                  <c:pt idx="67">
                    <c:v>402</c:v>
                  </c:pt>
                  <c:pt idx="68">
                    <c:v>402</c:v>
                  </c:pt>
                  <c:pt idx="69">
                    <c:v>402</c:v>
                  </c:pt>
                  <c:pt idx="70">
                    <c:v>402</c:v>
                  </c:pt>
                  <c:pt idx="71">
                    <c:v>402</c:v>
                  </c:pt>
                  <c:pt idx="72">
                    <c:v>402</c:v>
                  </c:pt>
                  <c:pt idx="73">
                    <c:v>402</c:v>
                  </c:pt>
                  <c:pt idx="74">
                    <c:v>402</c:v>
                  </c:pt>
                  <c:pt idx="75">
                    <c:v>402</c:v>
                  </c:pt>
                  <c:pt idx="76">
                    <c:v>402</c:v>
                  </c:pt>
                  <c:pt idx="77">
                    <c:v>402</c:v>
                  </c:pt>
                  <c:pt idx="78">
                    <c:v>402</c:v>
                  </c:pt>
                  <c:pt idx="79">
                    <c:v>402</c:v>
                  </c:pt>
                  <c:pt idx="80">
                    <c:v>102</c:v>
                  </c:pt>
                  <c:pt idx="81">
                    <c:v>402</c:v>
                  </c:pt>
                  <c:pt idx="82">
                    <c:v>402</c:v>
                  </c:pt>
                  <c:pt idx="83">
                    <c:v>402</c:v>
                  </c:pt>
                  <c:pt idx="84">
                    <c:v>402</c:v>
                  </c:pt>
                  <c:pt idx="85">
                    <c:v>402</c:v>
                  </c:pt>
                  <c:pt idx="86">
                    <c:v>402</c:v>
                  </c:pt>
                  <c:pt idx="87">
                    <c:v>402</c:v>
                  </c:pt>
                  <c:pt idx="88">
                    <c:v>402</c:v>
                  </c:pt>
                  <c:pt idx="89">
                    <c:v>402</c:v>
                  </c:pt>
                  <c:pt idx="90">
                    <c:v>402</c:v>
                  </c:pt>
                  <c:pt idx="91">
                    <c:v>402</c:v>
                  </c:pt>
                  <c:pt idx="92">
                    <c:v>402</c:v>
                  </c:pt>
                  <c:pt idx="93">
                    <c:v>402</c:v>
                  </c:pt>
                  <c:pt idx="94">
                    <c:v>402</c:v>
                  </c:pt>
                  <c:pt idx="95">
                    <c:v>402</c:v>
                  </c:pt>
                  <c:pt idx="96">
                    <c:v>402</c:v>
                  </c:pt>
                  <c:pt idx="97">
                    <c:v>402</c:v>
                  </c:pt>
                  <c:pt idx="98">
                    <c:v>402</c:v>
                  </c:pt>
                  <c:pt idx="99">
                    <c:v>402</c:v>
                  </c:pt>
                  <c:pt idx="100">
                    <c:v>102</c:v>
                  </c:pt>
                  <c:pt idx="101">
                    <c:v>402</c:v>
                  </c:pt>
                  <c:pt idx="102">
                    <c:v>402</c:v>
                  </c:pt>
                  <c:pt idx="103">
                    <c:v>402</c:v>
                  </c:pt>
                  <c:pt idx="104">
                    <c:v>402</c:v>
                  </c:pt>
                  <c:pt idx="105">
                    <c:v>402</c:v>
                  </c:pt>
                  <c:pt idx="106">
                    <c:v>402</c:v>
                  </c:pt>
                  <c:pt idx="107">
                    <c:v>001</c:v>
                  </c:pt>
                  <c:pt idx="108">
                    <c:v>402</c:v>
                  </c:pt>
                  <c:pt idx="109">
                    <c:v>402</c:v>
                  </c:pt>
                  <c:pt idx="110">
                    <c:v>402</c:v>
                  </c:pt>
                  <c:pt idx="111">
                    <c:v>402</c:v>
                  </c:pt>
                  <c:pt idx="112">
                    <c:v>402</c:v>
                  </c:pt>
                  <c:pt idx="113">
                    <c:v>402</c:v>
                  </c:pt>
                  <c:pt idx="114">
                    <c:v>001</c:v>
                  </c:pt>
                  <c:pt idx="115">
                    <c:v>402</c:v>
                  </c:pt>
                  <c:pt idx="116">
                    <c:v>102</c:v>
                  </c:pt>
                  <c:pt idx="117">
                    <c:v>402</c:v>
                  </c:pt>
                  <c:pt idx="118">
                    <c:v>402</c:v>
                  </c:pt>
                  <c:pt idx="119">
                    <c:v>402</c:v>
                  </c:pt>
                  <c:pt idx="120">
                    <c:v>402</c:v>
                  </c:pt>
                  <c:pt idx="121">
                    <c:v>402</c:v>
                  </c:pt>
                  <c:pt idx="122">
                    <c:v>402</c:v>
                  </c:pt>
                  <c:pt idx="123">
                    <c:v>402</c:v>
                  </c:pt>
                  <c:pt idx="124">
                    <c:v>102</c:v>
                  </c:pt>
                  <c:pt idx="125">
                    <c:v>402</c:v>
                  </c:pt>
                  <c:pt idx="126">
                    <c:v>402</c:v>
                  </c:pt>
                  <c:pt idx="127">
                    <c:v>402</c:v>
                  </c:pt>
                  <c:pt idx="128">
                    <c:v>402</c:v>
                  </c:pt>
                  <c:pt idx="129">
                    <c:v>402</c:v>
                  </c:pt>
                  <c:pt idx="130">
                    <c:v>102</c:v>
                  </c:pt>
                  <c:pt idx="131">
                    <c:v>402</c:v>
                  </c:pt>
                  <c:pt idx="132">
                    <c:v>402</c:v>
                  </c:pt>
                  <c:pt idx="133">
                    <c:v>402</c:v>
                  </c:pt>
                  <c:pt idx="134">
                    <c:v>402</c:v>
                  </c:pt>
                  <c:pt idx="135">
                    <c:v>402</c:v>
                  </c:pt>
                  <c:pt idx="136">
                    <c:v>402</c:v>
                  </c:pt>
                  <c:pt idx="137">
                    <c:v>402</c:v>
                  </c:pt>
                  <c:pt idx="138">
                    <c:v>402</c:v>
                  </c:pt>
                  <c:pt idx="139">
                    <c:v>402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0</c:v>
                  </c:pt>
                  <c:pt idx="9">
                    <c:v>1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1</c:v>
                  </c:pt>
                  <c:pt idx="72">
                    <c:v>1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1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1</c:v>
                  </c:pt>
                  <c:pt idx="88">
                    <c:v>0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1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1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1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1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0</c:v>
                  </c:pt>
                  <c:pt idx="93">
                    <c:v>1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</c:lvl>
                <c:lvl>
                  <c:pt idx="1">
                    <c:v>CLAM LAKE #1</c:v>
                  </c:pt>
                  <c:pt idx="2">
                    <c:v>SPRINGVILLE</c:v>
                  </c:pt>
                  <c:pt idx="4">
                    <c:v>ACREAGES</c:v>
                  </c:pt>
                  <c:pt idx="6">
                    <c:v>CEDAR CREEK</c:v>
                  </c:pt>
                  <c:pt idx="7">
                    <c:v>SOUTH BRANCH</c:v>
                  </c:pt>
                  <c:pt idx="9">
                    <c:v>HARING TWP #1</c:v>
                  </c:pt>
                  <c:pt idx="11">
                    <c:v>CEDAR CREEK</c:v>
                  </c:pt>
                  <c:pt idx="14">
                    <c:v>WEXFORD</c:v>
                  </c:pt>
                  <c:pt idx="19">
                    <c:v>ACREAGES</c:v>
                  </c:pt>
                  <c:pt idx="32">
                    <c:v>ACREAGES</c:v>
                  </c:pt>
                  <c:pt idx="35">
                    <c:v>GREENWOOD</c:v>
                  </c:pt>
                  <c:pt idx="39">
                    <c:v>HANOVER</c:v>
                  </c:pt>
                  <c:pt idx="40">
                    <c:v>ACREAGES</c:v>
                  </c:pt>
                  <c:pt idx="43">
                    <c:v>ACREAGES</c:v>
                  </c:pt>
                  <c:pt idx="44">
                    <c:v>ACREAGES</c:v>
                  </c:pt>
                  <c:pt idx="45">
                    <c:v>ACREAGES</c:v>
                  </c:pt>
                  <c:pt idx="46">
                    <c:v>CLAM LAKE #2</c:v>
                  </c:pt>
                  <c:pt idx="47">
                    <c:v>ACREAGES</c:v>
                  </c:pt>
                  <c:pt idx="50">
                    <c:v>SLAGLE</c:v>
                  </c:pt>
                  <c:pt idx="53">
                    <c:v>ACREAGES</c:v>
                  </c:pt>
                  <c:pt idx="54">
                    <c:v>ACREAGES</c:v>
                  </c:pt>
                  <c:pt idx="55">
                    <c:v>ACREAGES</c:v>
                  </c:pt>
                  <c:pt idx="56">
                    <c:v>ACREAGES</c:v>
                  </c:pt>
                  <c:pt idx="58">
                    <c:v>ACREAGES</c:v>
                  </c:pt>
                  <c:pt idx="59">
                    <c:v>CEDAR CREEK</c:v>
                  </c:pt>
                  <c:pt idx="61">
                    <c:v>ACREAGES</c:v>
                  </c:pt>
                  <c:pt idx="62">
                    <c:v>ACREAGES</c:v>
                  </c:pt>
                  <c:pt idx="63">
                    <c:v>HARING TWP #1</c:v>
                  </c:pt>
                  <c:pt idx="66">
                    <c:v>SPRINGVILLE</c:v>
                  </c:pt>
                  <c:pt idx="67">
                    <c:v>BOON</c:v>
                  </c:pt>
                  <c:pt idx="68">
                    <c:v>ACREAGES</c:v>
                  </c:pt>
                  <c:pt idx="69">
                    <c:v>ACREAGES</c:v>
                  </c:pt>
                  <c:pt idx="71">
                    <c:v>CLAM LAKE #1</c:v>
                  </c:pt>
                  <c:pt idx="72">
                    <c:v>ACREAGES</c:v>
                  </c:pt>
                  <c:pt idx="74">
                    <c:v>BOON</c:v>
                  </c:pt>
                  <c:pt idx="76">
                    <c:v>SELMA TWP #1</c:v>
                  </c:pt>
                  <c:pt idx="77">
                    <c:v>CHERRY GROVE TWP #3</c:v>
                  </c:pt>
                  <c:pt idx="80">
                    <c:v>ACREAGES</c:v>
                  </c:pt>
                  <c:pt idx="81">
                    <c:v>ACREAGES</c:v>
                  </c:pt>
                  <c:pt idx="85">
                    <c:v>ACREAGES</c:v>
                  </c:pt>
                  <c:pt idx="87">
                    <c:v>CEDAR CREEK</c:v>
                  </c:pt>
                  <c:pt idx="88">
                    <c:v>HARING TWP #1</c:v>
                  </c:pt>
                  <c:pt idx="90">
                    <c:v>COLFAX</c:v>
                  </c:pt>
                  <c:pt idx="91">
                    <c:v>ACREAGES</c:v>
                  </c:pt>
                  <c:pt idx="92">
                    <c:v>COLFAX</c:v>
                  </c:pt>
                  <c:pt idx="93">
                    <c:v>CLAM LAKE #2</c:v>
                  </c:pt>
                  <c:pt idx="94">
                    <c:v>CLAM LAKE #1</c:v>
                  </c:pt>
                  <c:pt idx="96">
                    <c:v>ACREAGES</c:v>
                  </c:pt>
                  <c:pt idx="97">
                    <c:v>ACREAGES</c:v>
                  </c:pt>
                  <c:pt idx="98">
                    <c:v>ACREAGES</c:v>
                  </c:pt>
                  <c:pt idx="100">
                    <c:v>ACREAGES</c:v>
                  </c:pt>
                  <c:pt idx="101">
                    <c:v>CEDAR CREEK</c:v>
                  </c:pt>
                  <c:pt idx="102">
                    <c:v>CEDAR CREEK</c:v>
                  </c:pt>
                  <c:pt idx="105">
                    <c:v>CEDAR CREEK</c:v>
                  </c:pt>
                  <c:pt idx="106">
                    <c:v>CEDAR CREEK</c:v>
                  </c:pt>
                  <c:pt idx="108">
                    <c:v>ACREAGES</c:v>
                  </c:pt>
                  <c:pt idx="109">
                    <c:v>COLFAX</c:v>
                  </c:pt>
                  <c:pt idx="110">
                    <c:v>WEXFORD</c:v>
                  </c:pt>
                  <c:pt idx="111">
                    <c:v>WEXFORD</c:v>
                  </c:pt>
                  <c:pt idx="112">
                    <c:v>WEXFORD</c:v>
                  </c:pt>
                  <c:pt idx="113">
                    <c:v>ACREAGES</c:v>
                  </c:pt>
                  <c:pt idx="115">
                    <c:v>ACREAGES</c:v>
                  </c:pt>
                  <c:pt idx="116">
                    <c:v>ACREAGES</c:v>
                  </c:pt>
                  <c:pt idx="120">
                    <c:v>ACREAGES</c:v>
                  </c:pt>
                  <c:pt idx="122">
                    <c:v>ACREAGES</c:v>
                  </c:pt>
                  <c:pt idx="123">
                    <c:v>ACREAGES</c:v>
                  </c:pt>
                  <c:pt idx="124">
                    <c:v>ACREAGES</c:v>
                  </c:pt>
                  <c:pt idx="127">
                    <c:v>ACREAGES</c:v>
                  </c:pt>
                  <c:pt idx="128">
                    <c:v>SOUTH BRANCH</c:v>
                  </c:pt>
                  <c:pt idx="129">
                    <c:v>ACREAGES</c:v>
                  </c:pt>
                  <c:pt idx="130">
                    <c:v>ACREAGES</c:v>
                  </c:pt>
                  <c:pt idx="131">
                    <c:v>ACREAGES</c:v>
                  </c:pt>
                  <c:pt idx="132">
                    <c:v>CEDAR CREEK</c:v>
                  </c:pt>
                  <c:pt idx="133">
                    <c:v>CEDAR CREEK</c:v>
                  </c:pt>
                  <c:pt idx="134">
                    <c:v>ACREAGES</c:v>
                  </c:pt>
                  <c:pt idx="135">
                    <c:v>ACREAGES</c:v>
                  </c:pt>
                  <c:pt idx="136">
                    <c:v>ACREAGES</c:v>
                  </c:pt>
                  <c:pt idx="137">
                    <c:v>ACREAGES</c:v>
                  </c:pt>
                  <c:pt idx="138">
                    <c:v>ACREAGES</c:v>
                  </c:pt>
                  <c:pt idx="139">
                    <c:v>HENDERSON</c:v>
                  </c:pt>
                </c:lvl>
                <c:lvl>
                  <c:pt idx="15">
                    <c:v>2209-35-3101-03</c:v>
                  </c:pt>
                  <c:pt idx="17">
                    <c:v>2209-29-4108-03</c:v>
                  </c:pt>
                  <c:pt idx="18">
                    <c:v>2209-16-2112</c:v>
                  </c:pt>
                  <c:pt idx="21">
                    <c:v>2410-24-3402, 2410-24-3403</c:v>
                  </c:pt>
                  <c:pt idx="22">
                    <c:v>2410-24-3402, 2410-24-3403</c:v>
                  </c:pt>
                  <c:pt idx="37">
                    <c:v>2109-08-3308-02</c:v>
                  </c:pt>
                  <c:pt idx="38">
                    <c:v>2209-16-2108, 2209-16-2109, 2209-16-2110</c:v>
                  </c:pt>
                  <c:pt idx="41">
                    <c:v>2410-24-3105</c:v>
                  </c:pt>
                  <c:pt idx="67">
                    <c:v>2211-33-3323</c:v>
                  </c:pt>
                  <c:pt idx="73">
                    <c:v>2209-04-4303</c:v>
                  </c:pt>
                  <c:pt idx="75">
                    <c:v>2309-CH-11</c:v>
                  </c:pt>
                  <c:pt idx="82">
                    <c:v>2209-14-2206</c:v>
                  </c:pt>
                  <c:pt idx="86">
                    <c:v>2409-27-2201-04, 2409-27-2201-05, 2409-27-2201-06</c:v>
                  </c:pt>
                  <c:pt idx="87">
                    <c:v>2309-33-4203, 2309-33-4201</c:v>
                  </c:pt>
                  <c:pt idx="88">
                    <c:v>2209-19-1305-04, 2209-19-1305-05, 2209-19-1305-06, 2209-19-1305-07</c:v>
                  </c:pt>
                  <c:pt idx="89">
                    <c:v>2309-CH-07, 2309-CH-09, 2309-CH-10, 2309-CH-11</c:v>
                  </c:pt>
                  <c:pt idx="91">
                    <c:v>2209-14-2204, 2209-14-2205</c:v>
                  </c:pt>
                  <c:pt idx="95">
                    <c:v>2309-16-3201-05</c:v>
                  </c:pt>
                  <c:pt idx="98">
                    <c:v>2311-23-1106, 2311-23-1103</c:v>
                  </c:pt>
                  <c:pt idx="107">
                    <c:v>2211-RMP-05</c:v>
                  </c:pt>
                  <c:pt idx="112">
                    <c:v>2412-25-2401-03</c:v>
                  </c:pt>
                  <c:pt idx="114">
                    <c:v>2410-24-3103-01, 2410-24-3404-01, 2410-24-3404-02, 2410-24-3105</c:v>
                  </c:pt>
                  <c:pt idx="118">
                    <c:v>2412-18-2303</c:v>
                  </c:pt>
                  <c:pt idx="119">
                    <c:v>2412-24-1402</c:v>
                  </c:pt>
                  <c:pt idx="139">
                    <c:v>2111-32-3401, 2111-32-3402</c:v>
                  </c:pt>
                </c:lvl>
                <c:lvl>
                  <c:pt idx="0">
                    <c:v>691/289</c:v>
                  </c:pt>
                  <c:pt idx="1">
                    <c:v>692/1156</c:v>
                  </c:pt>
                  <c:pt idx="2">
                    <c:v>689/2551</c:v>
                  </c:pt>
                  <c:pt idx="3">
                    <c:v>693/562</c:v>
                  </c:pt>
                  <c:pt idx="4">
                    <c:v>693/2626</c:v>
                  </c:pt>
                  <c:pt idx="5">
                    <c:v>694/1746</c:v>
                  </c:pt>
                  <c:pt idx="6">
                    <c:v>693/1732</c:v>
                  </c:pt>
                  <c:pt idx="7">
                    <c:v>694/2634</c:v>
                  </c:pt>
                  <c:pt idx="8">
                    <c:v>694/1574</c:v>
                  </c:pt>
                  <c:pt idx="9">
                    <c:v>690/833</c:v>
                  </c:pt>
                  <c:pt idx="10">
                    <c:v>690/81</c:v>
                  </c:pt>
                  <c:pt idx="11">
                    <c:v>694/2252</c:v>
                  </c:pt>
                  <c:pt idx="12">
                    <c:v>694/2599</c:v>
                  </c:pt>
                  <c:pt idx="13">
                    <c:v>690/77</c:v>
                  </c:pt>
                  <c:pt idx="14">
                    <c:v>691/569</c:v>
                  </c:pt>
                  <c:pt idx="15">
                    <c:v>690/1742</c:v>
                  </c:pt>
                  <c:pt idx="16">
                    <c:v>693/411</c:v>
                  </c:pt>
                  <c:pt idx="17">
                    <c:v>690/258</c:v>
                  </c:pt>
                  <c:pt idx="18">
                    <c:v>690/75</c:v>
                  </c:pt>
                  <c:pt idx="19">
                    <c:v>693/1372</c:v>
                  </c:pt>
                  <c:pt idx="20">
                    <c:v>690/2900</c:v>
                  </c:pt>
                  <c:pt idx="21">
                    <c:v>690/1768</c:v>
                  </c:pt>
                  <c:pt idx="22">
                    <c:v>694/596</c:v>
                  </c:pt>
                  <c:pt idx="23">
                    <c:v>690/2321</c:v>
                  </c:pt>
                  <c:pt idx="24">
                    <c:v>690/1007</c:v>
                  </c:pt>
                  <c:pt idx="25">
                    <c:v>692/73</c:v>
                  </c:pt>
                  <c:pt idx="26">
                    <c:v>691/1684</c:v>
                  </c:pt>
                  <c:pt idx="27">
                    <c:v>692/1259</c:v>
                  </c:pt>
                  <c:pt idx="28">
                    <c:v>693/819</c:v>
                  </c:pt>
                  <c:pt idx="29">
                    <c:v>689/2867</c:v>
                  </c:pt>
                  <c:pt idx="30">
                    <c:v>690/1129</c:v>
                  </c:pt>
                  <c:pt idx="31">
                    <c:v>692/2781</c:v>
                  </c:pt>
                  <c:pt idx="32">
                    <c:v>692/2734</c:v>
                  </c:pt>
                  <c:pt idx="33">
                    <c:v>690/1343</c:v>
                  </c:pt>
                  <c:pt idx="34">
                    <c:v>690/383</c:v>
                  </c:pt>
                  <c:pt idx="35">
                    <c:v>694/2709</c:v>
                  </c:pt>
                  <c:pt idx="36">
                    <c:v>692/1231</c:v>
                  </c:pt>
                  <c:pt idx="37">
                    <c:v>693/403</c:v>
                  </c:pt>
                  <c:pt idx="38">
                    <c:v>690/509</c:v>
                  </c:pt>
                  <c:pt idx="39">
                    <c:v>691/1152</c:v>
                  </c:pt>
                  <c:pt idx="40">
                    <c:v>694/1204</c:v>
                  </c:pt>
                  <c:pt idx="41">
                    <c:v>691/414</c:v>
                  </c:pt>
                  <c:pt idx="42">
                    <c:v>691/247</c:v>
                  </c:pt>
                  <c:pt idx="43">
                    <c:v>694/2025</c:v>
                  </c:pt>
                  <c:pt idx="44">
                    <c:v>692/2872</c:v>
                  </c:pt>
                  <c:pt idx="45">
                    <c:v>694/543</c:v>
                  </c:pt>
                  <c:pt idx="46">
                    <c:v>693/2112</c:v>
                  </c:pt>
                  <c:pt idx="47">
                    <c:v>693/1133</c:v>
                  </c:pt>
                  <c:pt idx="48">
                    <c:v>690/2874</c:v>
                  </c:pt>
                  <c:pt idx="49">
                    <c:v>689/2482</c:v>
                  </c:pt>
                  <c:pt idx="50">
                    <c:v>692/2617</c:v>
                  </c:pt>
                  <c:pt idx="51">
                    <c:v>691/2136</c:v>
                  </c:pt>
                  <c:pt idx="52">
                    <c:v>692/95</c:v>
                  </c:pt>
                  <c:pt idx="53">
                    <c:v>694/1226</c:v>
                  </c:pt>
                  <c:pt idx="54">
                    <c:v>692/1760</c:v>
                  </c:pt>
                  <c:pt idx="55">
                    <c:v>693/2547</c:v>
                  </c:pt>
                  <c:pt idx="56">
                    <c:v>694/2702</c:v>
                  </c:pt>
                  <c:pt idx="57">
                    <c:v>690/707</c:v>
                  </c:pt>
                  <c:pt idx="58">
                    <c:v>693/1011</c:v>
                  </c:pt>
                  <c:pt idx="59">
                    <c:v>693/1916</c:v>
                  </c:pt>
                  <c:pt idx="60">
                    <c:v>690/708</c:v>
                  </c:pt>
                  <c:pt idx="61">
                    <c:v>694/2211</c:v>
                  </c:pt>
                  <c:pt idx="62">
                    <c:v>694/2171</c:v>
                  </c:pt>
                  <c:pt idx="63">
                    <c:v>690/2038</c:v>
                  </c:pt>
                  <c:pt idx="64">
                    <c:v>691/371</c:v>
                  </c:pt>
                  <c:pt idx="65">
                    <c:v>691/763</c:v>
                  </c:pt>
                  <c:pt idx="66">
                    <c:v>693/1329</c:v>
                  </c:pt>
                  <c:pt idx="67">
                    <c:v>694/1293</c:v>
                  </c:pt>
                  <c:pt idx="68">
                    <c:v>694/2169</c:v>
                  </c:pt>
                  <c:pt idx="69">
                    <c:v>694/2183</c:v>
                  </c:pt>
                  <c:pt idx="70">
                    <c:v>690/1329</c:v>
                  </c:pt>
                  <c:pt idx="71">
                    <c:v>694/2763</c:v>
                  </c:pt>
                  <c:pt idx="72">
                    <c:v>692/1577</c:v>
                  </c:pt>
                  <c:pt idx="73">
                    <c:v>694/2388</c:v>
                  </c:pt>
                  <c:pt idx="74">
                    <c:v>689/2681</c:v>
                  </c:pt>
                  <c:pt idx="75">
                    <c:v>694/757</c:v>
                  </c:pt>
                  <c:pt idx="76">
                    <c:v>694/1400</c:v>
                  </c:pt>
                  <c:pt idx="77">
                    <c:v>693/2689</c:v>
                  </c:pt>
                  <c:pt idx="78">
                    <c:v>692/1486</c:v>
                  </c:pt>
                  <c:pt idx="79">
                    <c:v>690/1878</c:v>
                  </c:pt>
                  <c:pt idx="80">
                    <c:v>693/2446</c:v>
                  </c:pt>
                  <c:pt idx="81">
                    <c:v>693/755</c:v>
                  </c:pt>
                  <c:pt idx="82">
                    <c:v>690/1410</c:v>
                  </c:pt>
                  <c:pt idx="83">
                    <c:v>689/2483</c:v>
                  </c:pt>
                  <c:pt idx="84">
                    <c:v>690/2490</c:v>
                  </c:pt>
                  <c:pt idx="85">
                    <c:v>694/2691</c:v>
                  </c:pt>
                  <c:pt idx="86">
                    <c:v>691/1826</c:v>
                  </c:pt>
                  <c:pt idx="87">
                    <c:v>694/559</c:v>
                  </c:pt>
                  <c:pt idx="88">
                    <c:v>690/987</c:v>
                  </c:pt>
                  <c:pt idx="89">
                    <c:v>693/1650</c:v>
                  </c:pt>
                  <c:pt idx="90">
                    <c:v>693/1708</c:v>
                  </c:pt>
                  <c:pt idx="91">
                    <c:v>694/414</c:v>
                  </c:pt>
                  <c:pt idx="92">
                    <c:v>693/1992</c:v>
                  </c:pt>
                  <c:pt idx="93">
                    <c:v>691/2002</c:v>
                  </c:pt>
                  <c:pt idx="94">
                    <c:v>693/2143</c:v>
                  </c:pt>
                  <c:pt idx="95">
                    <c:v>690/1163</c:v>
                  </c:pt>
                  <c:pt idx="96">
                    <c:v>693/1504</c:v>
                  </c:pt>
                  <c:pt idx="97">
                    <c:v>693/1733</c:v>
                  </c:pt>
                  <c:pt idx="98">
                    <c:v>694/2213</c:v>
                  </c:pt>
                  <c:pt idx="99">
                    <c:v>690/121</c:v>
                  </c:pt>
                  <c:pt idx="100">
                    <c:v>693/1219</c:v>
                  </c:pt>
                  <c:pt idx="101">
                    <c:v>690/2644</c:v>
                  </c:pt>
                  <c:pt idx="102">
                    <c:v>691/1423</c:v>
                  </c:pt>
                  <c:pt idx="103">
                    <c:v>691/2982</c:v>
                  </c:pt>
                  <c:pt idx="104">
                    <c:v>690/384</c:v>
                  </c:pt>
                  <c:pt idx="105">
                    <c:v>691/2691</c:v>
                  </c:pt>
                  <c:pt idx="106">
                    <c:v>691/2692</c:v>
                  </c:pt>
                  <c:pt idx="107">
                    <c:v>692/278</c:v>
                  </c:pt>
                  <c:pt idx="108">
                    <c:v>693/1622</c:v>
                  </c:pt>
                  <c:pt idx="109">
                    <c:v>691/1384</c:v>
                  </c:pt>
                  <c:pt idx="110">
                    <c:v>692/1588</c:v>
                  </c:pt>
                  <c:pt idx="111">
                    <c:v>690/2834</c:v>
                  </c:pt>
                  <c:pt idx="112">
                    <c:v>691/123</c:v>
                  </c:pt>
                  <c:pt idx="113">
                    <c:v>692/1755</c:v>
                  </c:pt>
                  <c:pt idx="114">
                    <c:v>692/2596</c:v>
                  </c:pt>
                  <c:pt idx="115">
                    <c:v>691/261</c:v>
                  </c:pt>
                  <c:pt idx="116">
                    <c:v>693/567</c:v>
                  </c:pt>
                  <c:pt idx="117">
                    <c:v>692/1135</c:v>
                  </c:pt>
                  <c:pt idx="118">
                    <c:v>691/1422</c:v>
                  </c:pt>
                  <c:pt idx="119">
                    <c:v>692/1320</c:v>
                  </c:pt>
                  <c:pt idx="120">
                    <c:v>690/1762</c:v>
                  </c:pt>
                  <c:pt idx="121">
                    <c:v>691/2382</c:v>
                  </c:pt>
                  <c:pt idx="122">
                    <c:v>694/2377</c:v>
                  </c:pt>
                  <c:pt idx="123">
                    <c:v>694/433</c:v>
                  </c:pt>
                  <c:pt idx="124">
                    <c:v>690/96</c:v>
                  </c:pt>
                  <c:pt idx="125">
                    <c:v>691/1484</c:v>
                  </c:pt>
                  <c:pt idx="126">
                    <c:v>692/275</c:v>
                  </c:pt>
                  <c:pt idx="127">
                    <c:v>691/44</c:v>
                  </c:pt>
                  <c:pt idx="128">
                    <c:v>691/2766</c:v>
                  </c:pt>
                  <c:pt idx="129">
                    <c:v>694/1913</c:v>
                  </c:pt>
                  <c:pt idx="130">
                    <c:v>690/1834</c:v>
                  </c:pt>
                  <c:pt idx="131">
                    <c:v>692/1291</c:v>
                  </c:pt>
                  <c:pt idx="132">
                    <c:v>692/2387</c:v>
                  </c:pt>
                  <c:pt idx="133">
                    <c:v>690/1315</c:v>
                  </c:pt>
                  <c:pt idx="134">
                    <c:v>692/560</c:v>
                  </c:pt>
                  <c:pt idx="135">
                    <c:v>694/2320</c:v>
                  </c:pt>
                  <c:pt idx="136">
                    <c:v>691/1595</c:v>
                  </c:pt>
                  <c:pt idx="137">
                    <c:v>694/1691</c:v>
                  </c:pt>
                  <c:pt idx="138">
                    <c:v>694/2727</c:v>
                  </c:pt>
                  <c:pt idx="139">
                    <c:v>690/1761</c:v>
                  </c:pt>
                </c:lvl>
                <c:lvl>
                  <c:pt idx="4">
                    <c:v>RES</c:v>
                  </c:pt>
                  <c:pt idx="6">
                    <c:v>5</c:v>
                  </c:pt>
                  <c:pt idx="7">
                    <c:v>RES</c:v>
                  </c:pt>
                  <c:pt idx="9">
                    <c:v>5</c:v>
                  </c:pt>
                  <c:pt idx="11">
                    <c:v>5</c:v>
                  </c:pt>
                  <c:pt idx="35">
                    <c:v>5</c:v>
                  </c:pt>
                  <c:pt idx="39">
                    <c:v>RES</c:v>
                  </c:pt>
                  <c:pt idx="40">
                    <c:v>5</c:v>
                  </c:pt>
                  <c:pt idx="47">
                    <c:v>5</c:v>
                  </c:pt>
                  <c:pt idx="61">
                    <c:v>5</c:v>
                  </c:pt>
                  <c:pt idx="66">
                    <c:v>5</c:v>
                  </c:pt>
                  <c:pt idx="67">
                    <c:v>RES</c:v>
                  </c:pt>
                  <c:pt idx="71">
                    <c:v>5</c:v>
                  </c:pt>
                  <c:pt idx="72">
                    <c:v>5</c:v>
                  </c:pt>
                  <c:pt idx="80">
                    <c:v>1</c:v>
                  </c:pt>
                  <c:pt idx="90">
                    <c:v>5</c:v>
                  </c:pt>
                  <c:pt idx="94">
                    <c:v>5</c:v>
                  </c:pt>
                  <c:pt idx="100">
                    <c:v>1</c:v>
                  </c:pt>
                  <c:pt idx="101">
                    <c:v>5</c:v>
                  </c:pt>
                  <c:pt idx="102">
                    <c:v>5</c:v>
                  </c:pt>
                  <c:pt idx="108">
                    <c:v>5</c:v>
                  </c:pt>
                  <c:pt idx="110">
                    <c:v>1</c:v>
                  </c:pt>
                  <c:pt idx="111">
                    <c:v>1</c:v>
                  </c:pt>
                  <c:pt idx="115">
                    <c:v>RES</c:v>
                  </c:pt>
                  <c:pt idx="127">
                    <c:v>1</c:v>
                  </c:pt>
                  <c:pt idx="128">
                    <c:v>5</c:v>
                  </c:pt>
                  <c:pt idx="130">
                    <c:v>1</c:v>
                  </c:pt>
                  <c:pt idx="135">
                    <c:v>RES</c:v>
                  </c:pt>
                  <c:pt idx="136">
                    <c:v>1</c:v>
                  </c:pt>
                  <c:pt idx="138">
                    <c:v>5</c:v>
                  </c:pt>
                  <c:pt idx="139">
                    <c:v>7</c:v>
                  </c:pt>
                </c:lvl>
                <c:lvl>
                  <c:pt idx="0">
                    <c:v>100.00 </c:v>
                  </c:pt>
                  <c:pt idx="1">
                    <c:v>118.00 </c:v>
                  </c:pt>
                  <c:pt idx="2">
                    <c:v>99.00 </c:v>
                  </c:pt>
                  <c:pt idx="3">
                    <c:v>0.00 </c:v>
                  </c:pt>
                  <c:pt idx="4">
                    <c:v>165.00 </c:v>
                  </c:pt>
                  <c:pt idx="5">
                    <c:v>183.00 </c:v>
                  </c:pt>
                  <c:pt idx="6">
                    <c:v>160.00 </c:v>
                  </c:pt>
                  <c:pt idx="7">
                    <c:v>0.00 </c:v>
                  </c:pt>
                  <c:pt idx="8">
                    <c:v>0.00 </c:v>
                  </c:pt>
                  <c:pt idx="9">
                    <c:v>233.00 </c:v>
                  </c:pt>
                  <c:pt idx="10">
                    <c:v>150.00 </c:v>
                  </c:pt>
                  <c:pt idx="11">
                    <c:v>156.00 </c:v>
                  </c:pt>
                  <c:pt idx="12">
                    <c:v>0.00 </c:v>
                  </c:pt>
                  <c:pt idx="13">
                    <c:v>161.00 </c:v>
                  </c:pt>
                  <c:pt idx="14">
                    <c:v>189.40 </c:v>
                  </c:pt>
                  <c:pt idx="15">
                    <c:v>350.00 </c:v>
                  </c:pt>
                  <c:pt idx="16">
                    <c:v>0.00 </c:v>
                  </c:pt>
                  <c:pt idx="17">
                    <c:v>165.00 </c:v>
                  </c:pt>
                  <c:pt idx="18">
                    <c:v>0.00 </c:v>
                  </c:pt>
                  <c:pt idx="19">
                    <c:v>206.00 </c:v>
                  </c:pt>
                  <c:pt idx="20">
                    <c:v>325.00 </c:v>
                  </c:pt>
                  <c:pt idx="21">
                    <c:v>164.00 </c:v>
                  </c:pt>
                  <c:pt idx="22">
                    <c:v>164.00 </c:v>
                  </c:pt>
                  <c:pt idx="23">
                    <c:v>264.00 </c:v>
                  </c:pt>
                  <c:pt idx="24">
                    <c:v>264.00 </c:v>
                  </c:pt>
                  <c:pt idx="25">
                    <c:v>264.00 </c:v>
                  </c:pt>
                  <c:pt idx="26">
                    <c:v>264.00 </c:v>
                  </c:pt>
                  <c:pt idx="27">
                    <c:v>308.00 </c:v>
                  </c:pt>
                  <c:pt idx="28">
                    <c:v>236.00 </c:v>
                  </c:pt>
                  <c:pt idx="29">
                    <c:v>310.00 </c:v>
                  </c:pt>
                  <c:pt idx="30">
                    <c:v>323.00 </c:v>
                  </c:pt>
                  <c:pt idx="31">
                    <c:v>0.00 </c:v>
                  </c:pt>
                  <c:pt idx="32">
                    <c:v>0.00 </c:v>
                  </c:pt>
                  <c:pt idx="33">
                    <c:v>166.00 </c:v>
                  </c:pt>
                  <c:pt idx="34">
                    <c:v>335.50 </c:v>
                  </c:pt>
                  <c:pt idx="35">
                    <c:v>660.00 </c:v>
                  </c:pt>
                  <c:pt idx="36">
                    <c:v>442.00 </c:v>
                  </c:pt>
                  <c:pt idx="37">
                    <c:v>328.00 </c:v>
                  </c:pt>
                  <c:pt idx="38">
                    <c:v>600.00 </c:v>
                  </c:pt>
                  <c:pt idx="39">
                    <c:v>980.00 </c:v>
                  </c:pt>
                  <c:pt idx="40">
                    <c:v>429.88 </c:v>
                  </c:pt>
                  <c:pt idx="41">
                    <c:v>932.00 </c:v>
                  </c:pt>
                  <c:pt idx="42">
                    <c:v>559.00 </c:v>
                  </c:pt>
                  <c:pt idx="43">
                    <c:v>0.00 </c:v>
                  </c:pt>
                  <c:pt idx="44">
                    <c:v>0.00 </c:v>
                  </c:pt>
                  <c:pt idx="45">
                    <c:v>0.00 </c:v>
                  </c:pt>
                  <c:pt idx="46">
                    <c:v>0.00 </c:v>
                  </c:pt>
                  <c:pt idx="47">
                    <c:v>655.00 </c:v>
                  </c:pt>
                  <c:pt idx="48">
                    <c:v>330.00 </c:v>
                  </c:pt>
                  <c:pt idx="49">
                    <c:v>330.00 </c:v>
                  </c:pt>
                  <c:pt idx="50">
                    <c:v>330.00 </c:v>
                  </c:pt>
                  <c:pt idx="51">
                    <c:v>330.00 </c:v>
                  </c:pt>
                  <c:pt idx="52">
                    <c:v>330.00 </c:v>
                  </c:pt>
                  <c:pt idx="53">
                    <c:v>657.71 </c:v>
                  </c:pt>
                  <c:pt idx="54">
                    <c:v>0.00 </c:v>
                  </c:pt>
                  <c:pt idx="55">
                    <c:v>0.00 </c:v>
                  </c:pt>
                  <c:pt idx="56">
                    <c:v>346.00 </c:v>
                  </c:pt>
                  <c:pt idx="57">
                    <c:v>330.00 </c:v>
                  </c:pt>
                  <c:pt idx="58">
                    <c:v>0.00 </c:v>
                  </c:pt>
                  <c:pt idx="59">
                    <c:v>654.00 </c:v>
                  </c:pt>
                  <c:pt idx="60">
                    <c:v>330.50 </c:v>
                  </c:pt>
                  <c:pt idx="61">
                    <c:v>0.00 </c:v>
                  </c:pt>
                  <c:pt idx="62">
                    <c:v>0.00 </c:v>
                  </c:pt>
                  <c:pt idx="63">
                    <c:v>323.00 </c:v>
                  </c:pt>
                  <c:pt idx="64">
                    <c:v>332.00 </c:v>
                  </c:pt>
                  <c:pt idx="65">
                    <c:v>332.00 </c:v>
                  </c:pt>
                  <c:pt idx="66">
                    <c:v>602.00 </c:v>
                  </c:pt>
                  <c:pt idx="67">
                    <c:v>0.00 </c:v>
                  </c:pt>
                  <c:pt idx="68">
                    <c:v>0.00 </c:v>
                  </c:pt>
                  <c:pt idx="69">
                    <c:v>1,000.00 </c:v>
                  </c:pt>
                  <c:pt idx="70">
                    <c:v>330.00 </c:v>
                  </c:pt>
                  <c:pt idx="71">
                    <c:v>215.00 </c:v>
                  </c:pt>
                  <c:pt idx="72">
                    <c:v>419.44 </c:v>
                  </c:pt>
                  <c:pt idx="73">
                    <c:v>0.00 </c:v>
                  </c:pt>
                  <c:pt idx="74">
                    <c:v>598.00 </c:v>
                  </c:pt>
                  <c:pt idx="75">
                    <c:v>0.00 </c:v>
                  </c:pt>
                  <c:pt idx="76">
                    <c:v>657.00 </c:v>
                  </c:pt>
                  <c:pt idx="77">
                    <c:v>0.00 </c:v>
                  </c:pt>
                  <c:pt idx="78">
                    <c:v>325.00 </c:v>
                  </c:pt>
                  <c:pt idx="79">
                    <c:v>270.00 </c:v>
                  </c:pt>
                  <c:pt idx="80">
                    <c:v>336.00 </c:v>
                  </c:pt>
                  <c:pt idx="81">
                    <c:v>0.00 </c:v>
                  </c:pt>
                  <c:pt idx="82">
                    <c:v>1,025.50 </c:v>
                  </c:pt>
                  <c:pt idx="83">
                    <c:v>510.50 </c:v>
                  </c:pt>
                  <c:pt idx="84">
                    <c:v>600.00 </c:v>
                  </c:pt>
                  <c:pt idx="85">
                    <c:v>0.00 </c:v>
                  </c:pt>
                  <c:pt idx="86">
                    <c:v>669.00 </c:v>
                  </c:pt>
                  <c:pt idx="87">
                    <c:v>821.00 </c:v>
                  </c:pt>
                  <c:pt idx="88">
                    <c:v>2,630.00 </c:v>
                  </c:pt>
                  <c:pt idx="89">
                    <c:v>0.00 </c:v>
                  </c:pt>
                  <c:pt idx="90">
                    <c:v>0.00 </c:v>
                  </c:pt>
                  <c:pt idx="91">
                    <c:v>1,325.00 </c:v>
                  </c:pt>
                  <c:pt idx="92">
                    <c:v>657.00 </c:v>
                  </c:pt>
                  <c:pt idx="93">
                    <c:v>662.00 </c:v>
                  </c:pt>
                  <c:pt idx="94">
                    <c:v>0.00 </c:v>
                  </c:pt>
                  <c:pt idx="95">
                    <c:v>660.00 </c:v>
                  </c:pt>
                  <c:pt idx="96">
                    <c:v>0.00 </c:v>
                  </c:pt>
                  <c:pt idx="97">
                    <c:v>0.00 </c:v>
                  </c:pt>
                  <c:pt idx="98">
                    <c:v>1,470.00 </c:v>
                  </c:pt>
                  <c:pt idx="99">
                    <c:v>733.00 </c:v>
                  </c:pt>
                  <c:pt idx="100">
                    <c:v>0.00 </c:v>
                  </c:pt>
                  <c:pt idx="101">
                    <c:v>825.00 </c:v>
                  </c:pt>
                  <c:pt idx="102">
                    <c:v>877.14 </c:v>
                  </c:pt>
                  <c:pt idx="103">
                    <c:v>215.00 </c:v>
                  </c:pt>
                  <c:pt idx="104">
                    <c:v>60.00 </c:v>
                  </c:pt>
                  <c:pt idx="105">
                    <c:v>392.00 </c:v>
                  </c:pt>
                  <c:pt idx="106">
                    <c:v>392.00 </c:v>
                  </c:pt>
                  <c:pt idx="107">
                    <c:v>650.00 </c:v>
                  </c:pt>
                  <c:pt idx="108">
                    <c:v>0.00 </c:v>
                  </c:pt>
                  <c:pt idx="109">
                    <c:v>700.00 </c:v>
                  </c:pt>
                  <c:pt idx="110">
                    <c:v>490.00 </c:v>
                  </c:pt>
                  <c:pt idx="111">
                    <c:v>490.00 </c:v>
                  </c:pt>
                  <c:pt idx="112">
                    <c:v>868.00 </c:v>
                  </c:pt>
                  <c:pt idx="113">
                    <c:v>1,335.00 </c:v>
                  </c:pt>
                  <c:pt idx="114">
                    <c:v>932.00 </c:v>
                  </c:pt>
                  <c:pt idx="115">
                    <c:v>1,160.00 </c:v>
                  </c:pt>
                  <c:pt idx="116">
                    <c:v>0.00 </c:v>
                  </c:pt>
                  <c:pt idx="117">
                    <c:v>665.00 </c:v>
                  </c:pt>
                  <c:pt idx="118">
                    <c:v>1,320.00 </c:v>
                  </c:pt>
                  <c:pt idx="119">
                    <c:v>1,322.00 </c:v>
                  </c:pt>
                  <c:pt idx="120">
                    <c:v>1,060.00 </c:v>
                  </c:pt>
                  <c:pt idx="121">
                    <c:v>650.00 </c:v>
                  </c:pt>
                  <c:pt idx="122">
                    <c:v>0.00 </c:v>
                  </c:pt>
                  <c:pt idx="123">
                    <c:v>0.00 </c:v>
                  </c:pt>
                  <c:pt idx="124">
                    <c:v>0.00 </c:v>
                  </c:pt>
                  <c:pt idx="125">
                    <c:v>1,460.00 </c:v>
                  </c:pt>
                  <c:pt idx="126">
                    <c:v>1,176.00 </c:v>
                  </c:pt>
                  <c:pt idx="127">
                    <c:v>1,315.00 </c:v>
                  </c:pt>
                  <c:pt idx="128">
                    <c:v>1,340.00 </c:v>
                  </c:pt>
                  <c:pt idx="129">
                    <c:v>0.00 </c:v>
                  </c:pt>
                  <c:pt idx="130">
                    <c:v>0.00 </c:v>
                  </c:pt>
                  <c:pt idx="131">
                    <c:v>1,349.00 </c:v>
                  </c:pt>
                  <c:pt idx="132">
                    <c:v>517.00 </c:v>
                  </c:pt>
                  <c:pt idx="133">
                    <c:v>517.00 </c:v>
                  </c:pt>
                  <c:pt idx="134">
                    <c:v>983.00 </c:v>
                  </c:pt>
                  <c:pt idx="135">
                    <c:v>0.00 </c:v>
                  </c:pt>
                  <c:pt idx="136">
                    <c:v>2,197.00 </c:v>
                  </c:pt>
                  <c:pt idx="137">
                    <c:v>2,618.00 </c:v>
                  </c:pt>
                  <c:pt idx="138">
                    <c:v>0.00 </c:v>
                  </c:pt>
                  <c:pt idx="139">
                    <c:v>3,964.00 </c:v>
                  </c:pt>
                </c:lvl>
                <c:lvl>
                  <c:pt idx="0">
                    <c:v>$1.21 </c:v>
                  </c:pt>
                  <c:pt idx="1">
                    <c:v>$0.52 </c:v>
                  </c:pt>
                  <c:pt idx="2">
                    <c:v>$0.27 </c:v>
                  </c:pt>
                  <c:pt idx="3">
                    <c:v>$0.27 </c:v>
                  </c:pt>
                  <c:pt idx="4">
                    <c:v>$0.21 </c:v>
                  </c:pt>
                  <c:pt idx="5">
                    <c:v>$0.25 </c:v>
                  </c:pt>
                  <c:pt idx="6">
                    <c:v>$0.24 </c:v>
                  </c:pt>
                  <c:pt idx="7">
                    <c:v>$0.16 </c:v>
                  </c:pt>
                  <c:pt idx="8">
                    <c:v>$0.21 </c:v>
                  </c:pt>
                  <c:pt idx="9">
                    <c:v>$0.14 </c:v>
                  </c:pt>
                  <c:pt idx="10">
                    <c:v>$0.15 </c:v>
                  </c:pt>
                  <c:pt idx="11">
                    <c:v>$0.14 </c:v>
                  </c:pt>
                  <c:pt idx="12">
                    <c:v>$0.07 </c:v>
                  </c:pt>
                  <c:pt idx="13">
                    <c:v>$0.36 </c:v>
                  </c:pt>
                  <c:pt idx="14">
                    <c:v>$0.14 </c:v>
                  </c:pt>
                  <c:pt idx="15">
                    <c:v>$0.26 </c:v>
                  </c:pt>
                  <c:pt idx="16">
                    <c:v>$0.15 </c:v>
                  </c:pt>
                  <c:pt idx="17">
                    <c:v>$0.14 </c:v>
                  </c:pt>
                  <c:pt idx="18">
                    <c:v>$0.19 </c:v>
                  </c:pt>
                  <c:pt idx="19">
                    <c:v>$0.17 </c:v>
                  </c:pt>
                  <c:pt idx="20">
                    <c:v>$0.10 </c:v>
                  </c:pt>
                  <c:pt idx="21">
                    <c:v>$0.12 </c:v>
                  </c:pt>
                  <c:pt idx="22">
                    <c:v>$0.19 </c:v>
                  </c:pt>
                  <c:pt idx="23">
                    <c:v>$0.15 </c:v>
                  </c:pt>
                  <c:pt idx="24">
                    <c:v>$0.16 </c:v>
                  </c:pt>
                  <c:pt idx="25">
                    <c:v>$0.15 </c:v>
                  </c:pt>
                  <c:pt idx="26">
                    <c:v>$0.15 </c:v>
                  </c:pt>
                  <c:pt idx="27">
                    <c:v>$0.17 </c:v>
                  </c:pt>
                  <c:pt idx="28">
                    <c:v>$0.07 </c:v>
                  </c:pt>
                  <c:pt idx="29">
                    <c:v>$0.07 </c:v>
                  </c:pt>
                  <c:pt idx="30">
                    <c:v>$0.10 </c:v>
                  </c:pt>
                  <c:pt idx="31">
                    <c:v>$0.17 </c:v>
                  </c:pt>
                  <c:pt idx="32">
                    <c:v>$0.07 </c:v>
                  </c:pt>
                  <c:pt idx="33">
                    <c:v>$0.06 </c:v>
                  </c:pt>
                  <c:pt idx="34">
                    <c:v>$0.11 </c:v>
                  </c:pt>
                  <c:pt idx="35">
                    <c:v>$0.05 </c:v>
                  </c:pt>
                  <c:pt idx="36">
                    <c:v>$0.16 </c:v>
                  </c:pt>
                  <c:pt idx="37">
                    <c:v>$0.13 </c:v>
                  </c:pt>
                  <c:pt idx="38">
                    <c:v>$0.18 </c:v>
                  </c:pt>
                  <c:pt idx="39">
                    <c:v>$0.12 </c:v>
                  </c:pt>
                  <c:pt idx="40">
                    <c:v>$0.14 </c:v>
                  </c:pt>
                  <c:pt idx="41">
                    <c:v>$0.13 </c:v>
                  </c:pt>
                  <c:pt idx="42">
                    <c:v>$0.09 </c:v>
                  </c:pt>
                  <c:pt idx="43">
                    <c:v>$0.08 </c:v>
                  </c:pt>
                  <c:pt idx="44">
                    <c:v>$0.10 </c:v>
                  </c:pt>
                  <c:pt idx="45">
                    <c:v>$0.19 </c:v>
                  </c:pt>
                  <c:pt idx="46">
                    <c:v>$0.10 </c:v>
                  </c:pt>
                  <c:pt idx="47">
                    <c:v>$0.23 </c:v>
                  </c:pt>
                  <c:pt idx="48">
                    <c:v>$0.08 </c:v>
                  </c:pt>
                  <c:pt idx="49">
                    <c:v>$0.06 </c:v>
                  </c:pt>
                  <c:pt idx="50">
                    <c:v>$0.10 </c:v>
                  </c:pt>
                  <c:pt idx="51">
                    <c:v>$0.06 </c:v>
                  </c:pt>
                  <c:pt idx="52">
                    <c:v>$0.06 </c:v>
                  </c:pt>
                  <c:pt idx="53">
                    <c:v>$0.07 </c:v>
                  </c:pt>
                  <c:pt idx="54">
                    <c:v>$0.07 </c:v>
                  </c:pt>
                  <c:pt idx="55">
                    <c:v>$0.05 </c:v>
                  </c:pt>
                  <c:pt idx="56">
                    <c:v>$0.11 </c:v>
                  </c:pt>
                  <c:pt idx="57">
                    <c:v>$0.04 </c:v>
                  </c:pt>
                  <c:pt idx="58">
                    <c:v>$0.07 </c:v>
                  </c:pt>
                  <c:pt idx="59">
                    <c:v>$0.07 </c:v>
                  </c:pt>
                  <c:pt idx="60">
                    <c:v>$0.03 </c:v>
                  </c:pt>
                  <c:pt idx="61">
                    <c:v>$0.15 </c:v>
                  </c:pt>
                  <c:pt idx="62">
                    <c:v>$0.07 </c:v>
                  </c:pt>
                  <c:pt idx="63">
                    <c:v>$0.15 </c:v>
                  </c:pt>
                  <c:pt idx="64">
                    <c:v>$0.08 </c:v>
                  </c:pt>
                  <c:pt idx="65">
                    <c:v>$0.07 </c:v>
                  </c:pt>
                  <c:pt idx="66">
                    <c:v>$0.12 </c:v>
                  </c:pt>
                  <c:pt idx="67">
                    <c:v>$0.12 </c:v>
                  </c:pt>
                  <c:pt idx="68">
                    <c:v>$0.05 </c:v>
                  </c:pt>
                  <c:pt idx="69">
                    <c:v>$0.11 </c:v>
                  </c:pt>
                  <c:pt idx="70">
                    <c:v>$0.06 </c:v>
                  </c:pt>
                  <c:pt idx="71">
                    <c:v>$0.10 </c:v>
                  </c:pt>
                  <c:pt idx="72">
                    <c:v>$0.06 </c:v>
                  </c:pt>
                  <c:pt idx="73">
                    <c:v>$0.15 </c:v>
                  </c:pt>
                  <c:pt idx="74">
                    <c:v>$0.05 </c:v>
                  </c:pt>
                  <c:pt idx="75">
                    <c:v>$0.07 </c:v>
                  </c:pt>
                  <c:pt idx="76">
                    <c:v>$0.08 </c:v>
                  </c:pt>
                  <c:pt idx="77">
                    <c:v>$0.04 </c:v>
                  </c:pt>
                  <c:pt idx="78">
                    <c:v>$0.09 </c:v>
                  </c:pt>
                  <c:pt idx="79">
                    <c:v>$0.04 </c:v>
                  </c:pt>
                  <c:pt idx="80">
                    <c:v>$0.07 </c:v>
                  </c:pt>
                  <c:pt idx="81">
                    <c:v>$0.08 </c:v>
                  </c:pt>
                  <c:pt idx="82">
                    <c:v>$0.05 </c:v>
                  </c:pt>
                  <c:pt idx="83">
                    <c:v>$0.06 </c:v>
                  </c:pt>
                  <c:pt idx="84">
                    <c:v>$0.06 </c:v>
                  </c:pt>
                  <c:pt idx="85">
                    <c:v>$0.08 </c:v>
                  </c:pt>
                  <c:pt idx="86">
                    <c:v>$0.18 </c:v>
                  </c:pt>
                  <c:pt idx="87">
                    <c:v>$0.14 </c:v>
                  </c:pt>
                  <c:pt idx="88">
                    <c:v>$0.07 </c:v>
                  </c:pt>
                  <c:pt idx="89">
                    <c:v>$0.05 </c:v>
                  </c:pt>
                  <c:pt idx="90">
                    <c:v>$0.07 </c:v>
                  </c:pt>
                  <c:pt idx="91">
                    <c:v>$0.05 </c:v>
                  </c:pt>
                  <c:pt idx="92">
                    <c:v>$0.10 </c:v>
                  </c:pt>
                  <c:pt idx="93">
                    <c:v>$0.07 </c:v>
                  </c:pt>
                  <c:pt idx="94">
                    <c:v>$0.08 </c:v>
                  </c:pt>
                  <c:pt idx="95">
                    <c:v>$0.11 </c:v>
                  </c:pt>
                  <c:pt idx="96">
                    <c:v>$0.06 </c:v>
                  </c:pt>
                  <c:pt idx="97">
                    <c:v>$0.09 </c:v>
                  </c:pt>
                  <c:pt idx="98">
                    <c:v>$0.13 </c:v>
                  </c:pt>
                  <c:pt idx="99">
                    <c:v>$0.07 </c:v>
                  </c:pt>
                  <c:pt idx="100">
                    <c:v>$0.05 </c:v>
                  </c:pt>
                  <c:pt idx="101">
                    <c:v>$0.04 </c:v>
                  </c:pt>
                  <c:pt idx="102">
                    <c:v>$0.05 </c:v>
                  </c:pt>
                  <c:pt idx="103">
                    <c:v>$0.10 </c:v>
                  </c:pt>
                  <c:pt idx="104">
                    <c:v>$0.05 </c:v>
                  </c:pt>
                  <c:pt idx="105">
                    <c:v>$0.04 </c:v>
                  </c:pt>
                  <c:pt idx="106">
                    <c:v>$0.06 </c:v>
                  </c:pt>
                  <c:pt idx="107">
                    <c:v>$0.04 </c:v>
                  </c:pt>
                  <c:pt idx="108">
                    <c:v>$0.04 </c:v>
                  </c:pt>
                  <c:pt idx="109">
                    <c:v>$0.07 </c:v>
                  </c:pt>
                  <c:pt idx="110">
                    <c:v>$0.07 </c:v>
                  </c:pt>
                  <c:pt idx="111">
                    <c:v>$0.06 </c:v>
                  </c:pt>
                  <c:pt idx="112">
                    <c:v>$0.10 </c:v>
                  </c:pt>
                  <c:pt idx="113">
                    <c:v>$0.06 </c:v>
                  </c:pt>
                  <c:pt idx="114">
                    <c:v>$0.06 </c:v>
                  </c:pt>
                  <c:pt idx="115">
                    <c:v>$0.07 </c:v>
                  </c:pt>
                  <c:pt idx="116">
                    <c:v>$0.07 </c:v>
                  </c:pt>
                  <c:pt idx="117">
                    <c:v>$0.08 </c:v>
                  </c:pt>
                  <c:pt idx="118">
                    <c:v>$0.03 </c:v>
                  </c:pt>
                  <c:pt idx="119">
                    <c:v>$0.07 </c:v>
                  </c:pt>
                  <c:pt idx="120">
                    <c:v>$0.05 </c:v>
                  </c:pt>
                  <c:pt idx="121">
                    <c:v>$0.05 </c:v>
                  </c:pt>
                  <c:pt idx="122">
                    <c:v>$0.09 </c:v>
                  </c:pt>
                  <c:pt idx="123">
                    <c:v>$0.07 </c:v>
                  </c:pt>
                  <c:pt idx="124">
                    <c:v>$0.08 </c:v>
                  </c:pt>
                  <c:pt idx="125">
                    <c:v>$0.06 </c:v>
                  </c:pt>
                  <c:pt idx="126">
                    <c:v>$0.07 </c:v>
                  </c:pt>
                  <c:pt idx="127">
                    <c:v>$0.05 </c:v>
                  </c:pt>
                  <c:pt idx="128">
                    <c:v>$0.05 </c:v>
                  </c:pt>
                  <c:pt idx="129">
                    <c:v>$0.09 </c:v>
                  </c:pt>
                  <c:pt idx="130">
                    <c:v>$0.07 </c:v>
                  </c:pt>
                  <c:pt idx="131">
                    <c:v>$0.07 </c:v>
                  </c:pt>
                  <c:pt idx="132">
                    <c:v>$0.05 </c:v>
                  </c:pt>
                  <c:pt idx="133">
                    <c:v>$0.04 </c:v>
                  </c:pt>
                  <c:pt idx="134">
                    <c:v>$0.05 </c:v>
                  </c:pt>
                  <c:pt idx="135">
                    <c:v>$0.07 </c:v>
                  </c:pt>
                  <c:pt idx="136">
                    <c:v>$0.05 </c:v>
                  </c:pt>
                  <c:pt idx="137">
                    <c:v>$0.05 </c:v>
                  </c:pt>
                  <c:pt idx="138">
                    <c:v>$0.07 </c:v>
                  </c:pt>
                  <c:pt idx="139">
                    <c:v>$0.04 </c:v>
                  </c:pt>
                </c:lvl>
                <c:lvl>
                  <c:pt idx="0">
                    <c:v>$52,632 </c:v>
                  </c:pt>
                  <c:pt idx="1">
                    <c:v>$22,436 </c:v>
                  </c:pt>
                  <c:pt idx="2">
                    <c:v>$11,667 </c:v>
                  </c:pt>
                  <c:pt idx="3">
                    <c:v>$11,667 </c:v>
                  </c:pt>
                  <c:pt idx="4">
                    <c:v>$9,195 </c:v>
                  </c:pt>
                  <c:pt idx="5">
                    <c:v>$10,920 </c:v>
                  </c:pt>
                  <c:pt idx="6">
                    <c:v>$10,377 </c:v>
                  </c:pt>
                  <c:pt idx="7">
                    <c:v>$7,075 </c:v>
                  </c:pt>
                  <c:pt idx="8">
                    <c:v>$8,962 </c:v>
                  </c:pt>
                  <c:pt idx="9">
                    <c:v>$6,061 </c:v>
                  </c:pt>
                  <c:pt idx="10">
                    <c:v>$6,667 </c:v>
                  </c:pt>
                  <c:pt idx="11">
                    <c:v>$6,250 </c:v>
                  </c:pt>
                  <c:pt idx="12">
                    <c:v>$3,125 </c:v>
                  </c:pt>
                  <c:pt idx="13">
                    <c:v>$15,707 </c:v>
                  </c:pt>
                  <c:pt idx="14">
                    <c:v>$6,250 </c:v>
                  </c:pt>
                  <c:pt idx="15">
                    <c:v>$11,330 </c:v>
                  </c:pt>
                  <c:pt idx="16">
                    <c:v>$6,443 </c:v>
                  </c:pt>
                  <c:pt idx="17">
                    <c:v>$5,909 </c:v>
                  </c:pt>
                  <c:pt idx="18">
                    <c:v>$8,257 </c:v>
                  </c:pt>
                  <c:pt idx="19">
                    <c:v>$7,547 </c:v>
                  </c:pt>
                  <c:pt idx="20">
                    <c:v>$4,505 </c:v>
                  </c:pt>
                  <c:pt idx="21">
                    <c:v>$5,263 </c:v>
                  </c:pt>
                  <c:pt idx="22">
                    <c:v>$8,246 </c:v>
                  </c:pt>
                  <c:pt idx="23">
                    <c:v>$6,500 </c:v>
                  </c:pt>
                  <c:pt idx="24">
                    <c:v>$7,000 </c:v>
                  </c:pt>
                  <c:pt idx="25">
                    <c:v>$6,750 </c:v>
                  </c:pt>
                  <c:pt idx="26">
                    <c:v>$6,500 </c:v>
                  </c:pt>
                  <c:pt idx="27">
                    <c:v>$7,246 </c:v>
                  </c:pt>
                  <c:pt idx="28">
                    <c:v>$3,034 </c:v>
                  </c:pt>
                  <c:pt idx="29">
                    <c:v>$3,261 </c:v>
                  </c:pt>
                  <c:pt idx="30">
                    <c:v>$4,225 </c:v>
                  </c:pt>
                  <c:pt idx="31">
                    <c:v>$7,287 </c:v>
                  </c:pt>
                  <c:pt idx="32">
                    <c:v>$3,205 </c:v>
                  </c:pt>
                  <c:pt idx="33">
                    <c:v>$2,400 </c:v>
                  </c:pt>
                  <c:pt idx="34">
                    <c:v>$4,900 </c:v>
                  </c:pt>
                  <c:pt idx="35">
                    <c:v>$2,200 </c:v>
                  </c:pt>
                  <c:pt idx="36">
                    <c:v>$7,000 </c:v>
                  </c:pt>
                  <c:pt idx="37">
                    <c:v>$5,455 </c:v>
                  </c:pt>
                  <c:pt idx="38">
                    <c:v>$7,798 </c:v>
                  </c:pt>
                  <c:pt idx="39">
                    <c:v>$5,197 </c:v>
                  </c:pt>
                  <c:pt idx="40">
                    <c:v>$6,113 </c:v>
                  </c:pt>
                  <c:pt idx="41">
                    <c:v>$5,477 </c:v>
                  </c:pt>
                  <c:pt idx="42">
                    <c:v>$3,900 </c:v>
                  </c:pt>
                  <c:pt idx="43">
                    <c:v>$3,360 </c:v>
                  </c:pt>
                  <c:pt idx="44">
                    <c:v>$4,532 </c:v>
                  </c:pt>
                  <c:pt idx="45">
                    <c:v>$8,410 </c:v>
                  </c:pt>
                  <c:pt idx="46">
                    <c:v>$4,274 </c:v>
                  </c:pt>
                  <c:pt idx="47">
                    <c:v>$10,020 </c:v>
                  </c:pt>
                  <c:pt idx="48">
                    <c:v>$3,400 </c:v>
                  </c:pt>
                  <c:pt idx="49">
                    <c:v>$2,700 </c:v>
                  </c:pt>
                  <c:pt idx="50">
                    <c:v>$4,500 </c:v>
                  </c:pt>
                  <c:pt idx="51">
                    <c:v>$2,500 </c:v>
                  </c:pt>
                  <c:pt idx="52">
                    <c:v>$2,800 </c:v>
                  </c:pt>
                  <c:pt idx="53">
                    <c:v>$2,900 </c:v>
                  </c:pt>
                  <c:pt idx="54">
                    <c:v>$3,077 </c:v>
                  </c:pt>
                  <c:pt idx="55">
                    <c:v>$2,000 </c:v>
                  </c:pt>
                  <c:pt idx="56">
                    <c:v>$4,990 </c:v>
                  </c:pt>
                  <c:pt idx="57">
                    <c:v>$1,950 </c:v>
                  </c:pt>
                  <c:pt idx="58">
                    <c:v>$3,077 </c:v>
                  </c:pt>
                  <c:pt idx="59">
                    <c:v>$3,147 </c:v>
                  </c:pt>
                  <c:pt idx="60">
                    <c:v>$1,497 </c:v>
                  </c:pt>
                  <c:pt idx="61">
                    <c:v>$6,683 </c:v>
                  </c:pt>
                  <c:pt idx="62">
                    <c:v>$2,965 </c:v>
                  </c:pt>
                  <c:pt idx="63">
                    <c:v>$6,436 </c:v>
                  </c:pt>
                  <c:pt idx="64">
                    <c:v>$3,465 </c:v>
                  </c:pt>
                  <c:pt idx="65">
                    <c:v>$2,960 </c:v>
                  </c:pt>
                  <c:pt idx="66">
                    <c:v>$5,147 </c:v>
                  </c:pt>
                  <c:pt idx="67">
                    <c:v>$5,030 </c:v>
                  </c:pt>
                  <c:pt idx="68">
                    <c:v>$2,134 </c:v>
                  </c:pt>
                  <c:pt idx="69">
                    <c:v>$4,584 </c:v>
                  </c:pt>
                  <c:pt idx="70">
                    <c:v>$2,500 </c:v>
                  </c:pt>
                  <c:pt idx="71">
                    <c:v>$4,558 </c:v>
                  </c:pt>
                  <c:pt idx="72">
                    <c:v>$2,632 </c:v>
                  </c:pt>
                  <c:pt idx="73">
                    <c:v>$6,743 </c:v>
                  </c:pt>
                  <c:pt idx="74">
                    <c:v>$2,063 </c:v>
                  </c:pt>
                  <c:pt idx="75">
                    <c:v>$3,006 </c:v>
                  </c:pt>
                  <c:pt idx="76">
                    <c:v>$3,540 </c:v>
                  </c:pt>
                  <c:pt idx="77">
                    <c:v>$1,615 </c:v>
                  </c:pt>
                  <c:pt idx="78">
                    <c:v>$3,731 </c:v>
                  </c:pt>
                  <c:pt idx="79">
                    <c:v>$1,822 </c:v>
                  </c:pt>
                  <c:pt idx="80">
                    <c:v>$3,243 </c:v>
                  </c:pt>
                  <c:pt idx="81">
                    <c:v>$3,439 </c:v>
                  </c:pt>
                  <c:pt idx="82">
                    <c:v>$2,225 </c:v>
                  </c:pt>
                  <c:pt idx="83">
                    <c:v>$2,656 </c:v>
                  </c:pt>
                  <c:pt idx="84">
                    <c:v>$2,645 </c:v>
                  </c:pt>
                  <c:pt idx="85">
                    <c:v>$3,576 </c:v>
                  </c:pt>
                  <c:pt idx="86">
                    <c:v>$7,799 </c:v>
                  </c:pt>
                  <c:pt idx="87">
                    <c:v>$5,995 </c:v>
                  </c:pt>
                  <c:pt idx="88">
                    <c:v>$3,007 </c:v>
                  </c:pt>
                  <c:pt idx="89">
                    <c:v>$2,392 </c:v>
                  </c:pt>
                  <c:pt idx="90">
                    <c:v>$2,897 </c:v>
                  </c:pt>
                  <c:pt idx="91">
                    <c:v>$2,083 </c:v>
                  </c:pt>
                  <c:pt idx="92">
                    <c:v>$4,430 </c:v>
                  </c:pt>
                  <c:pt idx="93">
                    <c:v>$3,012 </c:v>
                  </c:pt>
                  <c:pt idx="94">
                    <c:v>$3,663 </c:v>
                  </c:pt>
                  <c:pt idx="95">
                    <c:v>$4,615 </c:v>
                  </c:pt>
                  <c:pt idx="96">
                    <c:v>$2,821 </c:v>
                  </c:pt>
                  <c:pt idx="97">
                    <c:v>$4,026 </c:v>
                  </c:pt>
                  <c:pt idx="98">
                    <c:v>$5,594 </c:v>
                  </c:pt>
                  <c:pt idx="99">
                    <c:v>$2,900 </c:v>
                  </c:pt>
                  <c:pt idx="100">
                    <c:v>$2,045 </c:v>
                  </c:pt>
                  <c:pt idx="101">
                    <c:v>$1,900 </c:v>
                  </c:pt>
                  <c:pt idx="102">
                    <c:v>$2,357 </c:v>
                  </c:pt>
                  <c:pt idx="103">
                    <c:v>$4,520 </c:v>
                  </c:pt>
                  <c:pt idx="104">
                    <c:v>$2,317 </c:v>
                  </c:pt>
                  <c:pt idx="105">
                    <c:v>$1,821 </c:v>
                  </c:pt>
                  <c:pt idx="106">
                    <c:v>$2,459 </c:v>
                  </c:pt>
                  <c:pt idx="107">
                    <c:v>$1,565 </c:v>
                  </c:pt>
                  <c:pt idx="108">
                    <c:v>$1,714 </c:v>
                  </c:pt>
                  <c:pt idx="109">
                    <c:v>$2,836 </c:v>
                  </c:pt>
                  <c:pt idx="110">
                    <c:v>$3,000 </c:v>
                  </c:pt>
                  <c:pt idx="111">
                    <c:v>$2,663 </c:v>
                  </c:pt>
                  <c:pt idx="112">
                    <c:v>$4,526 </c:v>
                  </c:pt>
                  <c:pt idx="113">
                    <c:v>$2,446 </c:v>
                  </c:pt>
                  <c:pt idx="114">
                    <c:v>$2,417 </c:v>
                  </c:pt>
                  <c:pt idx="115">
                    <c:v>$2,933 </c:v>
                  </c:pt>
                  <c:pt idx="116">
                    <c:v>$3,258 </c:v>
                  </c:pt>
                  <c:pt idx="117">
                    <c:v>$3,318 </c:v>
                  </c:pt>
                  <c:pt idx="118">
                    <c:v>$1,253 </c:v>
                  </c:pt>
                  <c:pt idx="119">
                    <c:v>$3,077 </c:v>
                  </c:pt>
                  <c:pt idx="120">
                    <c:v>$2,125 </c:v>
                  </c:pt>
                  <c:pt idx="121">
                    <c:v>$2,375 </c:v>
                  </c:pt>
                  <c:pt idx="122">
                    <c:v>$3,947 </c:v>
                  </c:pt>
                  <c:pt idx="123">
                    <c:v>$3,000 </c:v>
                  </c:pt>
                  <c:pt idx="124">
                    <c:v>$3,684 </c:v>
                  </c:pt>
                  <c:pt idx="125">
                    <c:v>$2,729 </c:v>
                  </c:pt>
                  <c:pt idx="126">
                    <c:v>$3,098 </c:v>
                  </c:pt>
                  <c:pt idx="127">
                    <c:v>$2,104 </c:v>
                  </c:pt>
                  <c:pt idx="128">
                    <c:v>$1,962 </c:v>
                  </c:pt>
                  <c:pt idx="129">
                    <c:v>$4,021 </c:v>
                  </c:pt>
                  <c:pt idx="130">
                    <c:v>$3,265 </c:v>
                  </c:pt>
                  <c:pt idx="131">
                    <c:v>$2,904 </c:v>
                  </c:pt>
                  <c:pt idx="132">
                    <c:v>$2,011 </c:v>
                  </c:pt>
                  <c:pt idx="133">
                    <c:v>$1,652 </c:v>
                  </c:pt>
                  <c:pt idx="134">
                    <c:v>$2,071 </c:v>
                  </c:pt>
                  <c:pt idx="135">
                    <c:v>$3,086 </c:v>
                  </c:pt>
                  <c:pt idx="136">
                    <c:v>$2,285 </c:v>
                  </c:pt>
                  <c:pt idx="137">
                    <c:v>$2,000 </c:v>
                  </c:pt>
                  <c:pt idx="138">
                    <c:v>$3,165 </c:v>
                  </c:pt>
                  <c:pt idx="139">
                    <c:v>$1,826 </c:v>
                  </c:pt>
                </c:lvl>
                <c:lvl>
                  <c:pt idx="0">
                    <c:v>$200 </c:v>
                  </c:pt>
                  <c:pt idx="1">
                    <c:v>$87 </c:v>
                  </c:pt>
                  <c:pt idx="2">
                    <c:v>$71 </c:v>
                  </c:pt>
                  <c:pt idx="3">
                    <c:v>$71 </c:v>
                  </c:pt>
                  <c:pt idx="4">
                    <c:v>$48 </c:v>
                  </c:pt>
                  <c:pt idx="5">
                    <c:v>$52 </c:v>
                  </c:pt>
                  <c:pt idx="6">
                    <c:v>$69 </c:v>
                  </c:pt>
                  <c:pt idx="7">
                    <c:v>$35 </c:v>
                  </c:pt>
                  <c:pt idx="8">
                    <c:v>$38 </c:v>
                  </c:pt>
                  <c:pt idx="9">
                    <c:v>$34 </c:v>
                  </c:pt>
                  <c:pt idx="10">
                    <c:v>$60 </c:v>
                  </c:pt>
                  <c:pt idx="11">
                    <c:v>$58 </c:v>
                  </c:pt>
                  <c:pt idx="12">
                    <c:v>$26 </c:v>
                  </c:pt>
                  <c:pt idx="13">
                    <c:v>$186 </c:v>
                  </c:pt>
                  <c:pt idx="14">
                    <c:v>$66 </c:v>
                  </c:pt>
                  <c:pt idx="15">
                    <c:v>$66 </c:v>
                  </c:pt>
                  <c:pt idx="16">
                    <c:v>$22 </c:v>
                  </c:pt>
                  <c:pt idx="17">
                    <c:v>$39 </c:v>
                  </c:pt>
                  <c:pt idx="18">
                    <c:v>$60 </c:v>
                  </c:pt>
                  <c:pt idx="19">
                    <c:v>$117 </c:v>
                  </c:pt>
                  <c:pt idx="20">
                    <c:v>$46 </c:v>
                  </c:pt>
                  <c:pt idx="21">
                    <c:v>$18 </c:v>
                  </c:pt>
                  <c:pt idx="22">
                    <c:v>$28 </c:v>
                  </c:pt>
                  <c:pt idx="23">
                    <c:v>$98 </c:v>
                  </c:pt>
                  <c:pt idx="24">
                    <c:v>$106 </c:v>
                  </c:pt>
                  <c:pt idx="25">
                    <c:v>$102 </c:v>
                  </c:pt>
                  <c:pt idx="26">
                    <c:v>$98 </c:v>
                  </c:pt>
                  <c:pt idx="27">
                    <c:v>$97 </c:v>
                  </c:pt>
                  <c:pt idx="28">
                    <c:v>$57 </c:v>
                  </c:pt>
                  <c:pt idx="29">
                    <c:v>$48 </c:v>
                  </c:pt>
                  <c:pt idx="30">
                    <c:v>$62 </c:v>
                  </c:pt>
                  <c:pt idx="31">
                    <c:v>$78 </c:v>
                  </c:pt>
                  <c:pt idx="32">
                    <c:v>$45 </c:v>
                  </c:pt>
                  <c:pt idx="33">
                    <c:v>$72 </c:v>
                  </c:pt>
                  <c:pt idx="34">
                    <c:v>$73 </c:v>
                  </c:pt>
                  <c:pt idx="35">
                    <c:v>$17 </c:v>
                  </c:pt>
                  <c:pt idx="36">
                    <c:v>$79 </c:v>
                  </c:pt>
                  <c:pt idx="37">
                    <c:v>$82 </c:v>
                  </c:pt>
                  <c:pt idx="38">
                    <c:v>$57 </c:v>
                  </c:pt>
                  <c:pt idx="39">
                    <c:v>$30 </c:v>
                  </c:pt>
                  <c:pt idx="40">
                    <c:v>$88 </c:v>
                  </c:pt>
                  <c:pt idx="41">
                    <c:v>$38 </c:v>
                  </c:pt>
                  <c:pt idx="42">
                    <c:v>$45 </c:v>
                  </c:pt>
                  <c:pt idx="43">
                    <c:v>$33 </c:v>
                  </c:pt>
                  <c:pt idx="44">
                    <c:v>$26 </c:v>
                  </c:pt>
                  <c:pt idx="45">
                    <c:v>$74 </c:v>
                  </c:pt>
                  <c:pt idx="46">
                    <c:v>$82 </c:v>
                  </c:pt>
                  <c:pt idx="47">
                    <c:v>$153 </c:v>
                  </c:pt>
                  <c:pt idx="48">
                    <c:v>$103 </c:v>
                  </c:pt>
                  <c:pt idx="49">
                    <c:v>$82 </c:v>
                  </c:pt>
                  <c:pt idx="50">
                    <c:v>$53 </c:v>
                  </c:pt>
                  <c:pt idx="51">
                    <c:v>$76 </c:v>
                  </c:pt>
                  <c:pt idx="52">
                    <c:v>$85 </c:v>
                  </c:pt>
                  <c:pt idx="53">
                    <c:v>$44 </c:v>
                  </c:pt>
                  <c:pt idx="54">
                    <c:v>$91 </c:v>
                  </c:pt>
                  <c:pt idx="55">
                    <c:v>$61 </c:v>
                  </c:pt>
                  <c:pt idx="56">
                    <c:v>$144 </c:v>
                  </c:pt>
                  <c:pt idx="57">
                    <c:v>$59 </c:v>
                  </c:pt>
                  <c:pt idx="58">
                    <c:v>$91 </c:v>
                  </c:pt>
                  <c:pt idx="59">
                    <c:v>$48 </c:v>
                  </c:pt>
                  <c:pt idx="60">
                    <c:v>$45 </c:v>
                  </c:pt>
                  <c:pt idx="61">
                    <c:v>$137 </c:v>
                  </c:pt>
                  <c:pt idx="62">
                    <c:v>$88 </c:v>
                  </c:pt>
                  <c:pt idx="63">
                    <c:v>$201 </c:v>
                  </c:pt>
                  <c:pt idx="64">
                    <c:v>$105 </c:v>
                  </c:pt>
                  <c:pt idx="65">
                    <c:v>$90 </c:v>
                  </c:pt>
                  <c:pt idx="66">
                    <c:v>$87 </c:v>
                  </c:pt>
                  <c:pt idx="67">
                    <c:v>$110 </c:v>
                  </c:pt>
                  <c:pt idx="68">
                    <c:v>$44 </c:v>
                  </c:pt>
                  <c:pt idx="69">
                    <c:v>$48 </c:v>
                  </c:pt>
                  <c:pt idx="70">
                    <c:v>$80 </c:v>
                  </c:pt>
                  <c:pt idx="71">
                    <c:v>$64 </c:v>
                  </c:pt>
                  <c:pt idx="72">
                    <c:v>$72 </c:v>
                  </c:pt>
                  <c:pt idx="73">
                    <c:v>$83 </c:v>
                  </c:pt>
                  <c:pt idx="74">
                    <c:v>$43 </c:v>
                  </c:pt>
                  <c:pt idx="75">
                    <c:v>$76 </c:v>
                  </c:pt>
                  <c:pt idx="76">
                    <c:v>$25 </c:v>
                  </c:pt>
                  <c:pt idx="77">
                    <c:v>$95 </c:v>
                  </c:pt>
                  <c:pt idx="78">
                    <c:v>$154 </c:v>
                  </c:pt>
                  <c:pt idx="79">
                    <c:v>$93 </c:v>
                  </c:pt>
                  <c:pt idx="80">
                    <c:v>$143 </c:v>
                  </c:pt>
                  <c:pt idx="81">
                    <c:v>$76 </c:v>
                  </c:pt>
                  <c:pt idx="82">
                    <c:v>$32 </c:v>
                  </c:pt>
                  <c:pt idx="83">
                    <c:v>$79 </c:v>
                  </c:pt>
                  <c:pt idx="84">
                    <c:v>$68 </c:v>
                  </c:pt>
                  <c:pt idx="85">
                    <c:v>$113 </c:v>
                  </c:pt>
                  <c:pt idx="86">
                    <c:v>$89 </c:v>
                  </c:pt>
                  <c:pt idx="87">
                    <c:v>$22 </c:v>
                  </c:pt>
                  <c:pt idx="88">
                    <c:v>$36 </c:v>
                  </c:pt>
                  <c:pt idx="89">
                    <c:v>$51 </c:v>
                  </c:pt>
                  <c:pt idx="90">
                    <c:v>$66 </c:v>
                  </c:pt>
                  <c:pt idx="91">
                    <c:v>$30 </c:v>
                  </c:pt>
                  <c:pt idx="92">
                    <c:v>$133 </c:v>
                  </c:pt>
                  <c:pt idx="93">
                    <c:v>$91 </c:v>
                  </c:pt>
                  <c:pt idx="94">
                    <c:v>$34 </c:v>
                  </c:pt>
                  <c:pt idx="95">
                    <c:v>$136 </c:v>
                  </c:pt>
                  <c:pt idx="96">
                    <c:v>$83 </c:v>
                  </c:pt>
                  <c:pt idx="97">
                    <c:v>$485 </c:v>
                  </c:pt>
                  <c:pt idx="98">
                    <c:v>$54 </c:v>
                  </c:pt>
                  <c:pt idx="99">
                    <c:v>$88 </c:v>
                  </c:pt>
                  <c:pt idx="100">
                    <c:v>$907 </c:v>
                  </c:pt>
                  <c:pt idx="101">
                    <c:v>$58 </c:v>
                  </c:pt>
                  <c:pt idx="102">
                    <c:v>$68 </c:v>
                  </c:pt>
                  <c:pt idx="103">
                    <c:v>$558 </c:v>
                  </c:pt>
                  <c:pt idx="104">
                    <c:v>$1,082 </c:v>
                  </c:pt>
                  <c:pt idx="105">
                    <c:v>$133 </c:v>
                  </c:pt>
                  <c:pt idx="106">
                    <c:v>$180 </c:v>
                  </c:pt>
                  <c:pt idx="107">
                    <c:v>$69 </c:v>
                  </c:pt>
                  <c:pt idx="108">
                    <c:v>$22 </c:v>
                  </c:pt>
                  <c:pt idx="109">
                    <c:v>$121 </c:v>
                  </c:pt>
                  <c:pt idx="110">
                    <c:v>$184 </c:v>
                  </c:pt>
                  <c:pt idx="111">
                    <c:v>$163 </c:v>
                  </c:pt>
                  <c:pt idx="112">
                    <c:v>$156 </c:v>
                  </c:pt>
                  <c:pt idx="113">
                    <c:v>$68 </c:v>
                  </c:pt>
                  <c:pt idx="114">
                    <c:v>$47 </c:v>
                  </c:pt>
                  <c:pt idx="115">
                    <c:v>$95 </c:v>
                  </c:pt>
                  <c:pt idx="116">
                    <c:v>$48 </c:v>
                  </c:pt>
                  <c:pt idx="117">
                    <c:v>$197 </c:v>
                  </c:pt>
                  <c:pt idx="118">
                    <c:v>$38 </c:v>
                  </c:pt>
                  <c:pt idx="119">
                    <c:v>$91 </c:v>
                  </c:pt>
                  <c:pt idx="120">
                    <c:v>$80 </c:v>
                  </c:pt>
                  <c:pt idx="121">
                    <c:v>$146 </c:v>
                  </c:pt>
                  <c:pt idx="122">
                    <c:v>$57 </c:v>
                  </c:pt>
                  <c:pt idx="123">
                    <c:v>$91 </c:v>
                  </c:pt>
                  <c:pt idx="124">
                    <c:v>$53 </c:v>
                  </c:pt>
                  <c:pt idx="125">
                    <c:v>$75 </c:v>
                  </c:pt>
                  <c:pt idx="126">
                    <c:v>$106 </c:v>
                  </c:pt>
                  <c:pt idx="127">
                    <c:v>$65 </c:v>
                  </c:pt>
                  <c:pt idx="128">
                    <c:v>$60 </c:v>
                  </c:pt>
                  <c:pt idx="129">
                    <c:v>$113 </c:v>
                  </c:pt>
                  <c:pt idx="130">
                    <c:v>$121 </c:v>
                  </c:pt>
                  <c:pt idx="131">
                    <c:v>$149 </c:v>
                  </c:pt>
                  <c:pt idx="132">
                    <c:v>$271 </c:v>
                  </c:pt>
                  <c:pt idx="133">
                    <c:v>$222 </c:v>
                  </c:pt>
                  <c:pt idx="134">
                    <c:v>$148 </c:v>
                  </c:pt>
                  <c:pt idx="135">
                    <c:v>$359 </c:v>
                  </c:pt>
                  <c:pt idx="136">
                    <c:v>$80 </c:v>
                  </c:pt>
                  <c:pt idx="137">
                    <c:v>$61 </c:v>
                  </c:pt>
                  <c:pt idx="138">
                    <c:v>$189 </c:v>
                  </c:pt>
                  <c:pt idx="139">
                    <c:v>$90 </c:v>
                  </c:pt>
                </c:lvl>
                <c:lvl>
                  <c:pt idx="0">
                    <c:v>0.38 </c:v>
                  </c:pt>
                  <c:pt idx="1">
                    <c:v>0.39 </c:v>
                  </c:pt>
                  <c:pt idx="2">
                    <c:v>0.60 </c:v>
                  </c:pt>
                  <c:pt idx="3">
                    <c:v>0.77 </c:v>
                  </c:pt>
                  <c:pt idx="4">
                    <c:v>0.87 </c:v>
                  </c:pt>
                  <c:pt idx="5">
                    <c:v>0.87 </c:v>
                  </c:pt>
                  <c:pt idx="6">
                    <c:v>1.06 </c:v>
                  </c:pt>
                  <c:pt idx="7">
                    <c:v>1.22 </c:v>
                  </c:pt>
                  <c:pt idx="8">
                    <c:v>1.25 </c:v>
                  </c:pt>
                  <c:pt idx="9">
                    <c:v>1.32 </c:v>
                  </c:pt>
                  <c:pt idx="10">
                    <c:v>1.35 </c:v>
                  </c:pt>
                  <c:pt idx="11">
                    <c:v>1.44 </c:v>
                  </c:pt>
                  <c:pt idx="12">
                    <c:v>1.57 </c:v>
                  </c:pt>
                  <c:pt idx="13">
                    <c:v>1.91 </c:v>
                  </c:pt>
                  <c:pt idx="14">
                    <c:v>2.00 </c:v>
                  </c:pt>
                  <c:pt idx="15">
                    <c:v>2.29 </c:v>
                  </c:pt>
                  <c:pt idx="16">
                    <c:v>2.36 </c:v>
                  </c:pt>
                  <c:pt idx="17">
                    <c:v>2.46 </c:v>
                  </c:pt>
                  <c:pt idx="18">
                    <c:v>2.70 </c:v>
                  </c:pt>
                  <c:pt idx="19">
                    <c:v>3.18 </c:v>
                  </c:pt>
                  <c:pt idx="20">
                    <c:v>3.33 </c:v>
                  </c:pt>
                  <c:pt idx="21">
                    <c:v>3.50 </c:v>
                  </c:pt>
                  <c:pt idx="22">
                    <c:v>3.50 </c:v>
                  </c:pt>
                  <c:pt idx="23">
                    <c:v>4.00 </c:v>
                  </c:pt>
                  <c:pt idx="24">
                    <c:v>4.00 </c:v>
                  </c:pt>
                  <c:pt idx="25">
                    <c:v>4.00 </c:v>
                  </c:pt>
                  <c:pt idx="26">
                    <c:v>4.00 </c:v>
                  </c:pt>
                  <c:pt idx="27">
                    <c:v>4.14 </c:v>
                  </c:pt>
                  <c:pt idx="28">
                    <c:v>4.45 </c:v>
                  </c:pt>
                  <c:pt idx="29">
                    <c:v>4.60 </c:v>
                  </c:pt>
                  <c:pt idx="30">
                    <c:v>4.71 </c:v>
                  </c:pt>
                  <c:pt idx="31">
                    <c:v>4.78 </c:v>
                  </c:pt>
                  <c:pt idx="32">
                    <c:v>4.93 </c:v>
                  </c:pt>
                  <c:pt idx="33">
                    <c:v>5.00 </c:v>
                  </c:pt>
                  <c:pt idx="34">
                    <c:v>5.00 </c:v>
                  </c:pt>
                  <c:pt idx="35">
                    <c:v>5.00 </c:v>
                  </c:pt>
                  <c:pt idx="36">
                    <c:v>5.00 </c:v>
                  </c:pt>
                  <c:pt idx="37">
                    <c:v>5.19 </c:v>
                  </c:pt>
                  <c:pt idx="38">
                    <c:v>5.40 </c:v>
                  </c:pt>
                  <c:pt idx="39">
                    <c:v>5.58 </c:v>
                  </c:pt>
                  <c:pt idx="40">
                    <c:v>6.20 </c:v>
                  </c:pt>
                  <c:pt idx="41">
                    <c:v>6.39 </c:v>
                  </c:pt>
                  <c:pt idx="42">
                    <c:v>6.41 </c:v>
                  </c:pt>
                  <c:pt idx="43">
                    <c:v>7.44 </c:v>
                  </c:pt>
                  <c:pt idx="44">
                    <c:v>7.50 </c:v>
                  </c:pt>
                  <c:pt idx="45">
                    <c:v>8.18 </c:v>
                  </c:pt>
                  <c:pt idx="46">
                    <c:v>9.72 </c:v>
                  </c:pt>
                  <c:pt idx="47">
                    <c:v>9.97 </c:v>
                  </c:pt>
                  <c:pt idx="48">
                    <c:v>10.00 </c:v>
                  </c:pt>
                  <c:pt idx="49">
                    <c:v>10.00 </c:v>
                  </c:pt>
                  <c:pt idx="50">
                    <c:v>10.00 </c:v>
                  </c:pt>
                  <c:pt idx="51">
                    <c:v>10.00 </c:v>
                  </c:pt>
                  <c:pt idx="52">
                    <c:v>10.00 </c:v>
                  </c:pt>
                  <c:pt idx="53">
                    <c:v>10.00 </c:v>
                  </c:pt>
                  <c:pt idx="54">
                    <c:v>10.00 </c:v>
                  </c:pt>
                  <c:pt idx="55">
                    <c:v>10.00 </c:v>
                  </c:pt>
                  <c:pt idx="56">
                    <c:v>10.00 </c:v>
                  </c:pt>
                  <c:pt idx="57">
                    <c:v>10.00 </c:v>
                  </c:pt>
                  <c:pt idx="58">
                    <c:v>10.00 </c:v>
                  </c:pt>
                  <c:pt idx="59">
                    <c:v>10.01 </c:v>
                  </c:pt>
                  <c:pt idx="60">
                    <c:v>10.02 </c:v>
                  </c:pt>
                  <c:pt idx="61">
                    <c:v>10.03 </c:v>
                  </c:pt>
                  <c:pt idx="62">
                    <c:v>10.03 </c:v>
                  </c:pt>
                  <c:pt idx="63">
                    <c:v>10.10 </c:v>
                  </c:pt>
                  <c:pt idx="64">
                    <c:v>10.10 </c:v>
                  </c:pt>
                  <c:pt idx="65">
                    <c:v>10.10 </c:v>
                  </c:pt>
                  <c:pt idx="66">
                    <c:v>10.20 </c:v>
                  </c:pt>
                  <c:pt idx="67">
                    <c:v>10.29 </c:v>
                  </c:pt>
                  <c:pt idx="68">
                    <c:v>10.31 </c:v>
                  </c:pt>
                  <c:pt idx="69">
                    <c:v>10.45 </c:v>
                  </c:pt>
                  <c:pt idx="70">
                    <c:v>10.60 </c:v>
                  </c:pt>
                  <c:pt idx="71">
                    <c:v>10.97 </c:v>
                  </c:pt>
                  <c:pt idx="72">
                    <c:v>11.40 </c:v>
                  </c:pt>
                  <c:pt idx="73">
                    <c:v>11.87 </c:v>
                  </c:pt>
                  <c:pt idx="74">
                    <c:v>12.36 </c:v>
                  </c:pt>
                  <c:pt idx="75">
                    <c:v>12.64 </c:v>
                  </c:pt>
                  <c:pt idx="76">
                    <c:v>12.70 </c:v>
                  </c:pt>
                  <c:pt idx="77">
                    <c:v>13.00 </c:v>
                  </c:pt>
                  <c:pt idx="78">
                    <c:v>13.40 </c:v>
                  </c:pt>
                  <c:pt idx="79">
                    <c:v>13.72 </c:v>
                  </c:pt>
                  <c:pt idx="80">
                    <c:v>14.80 </c:v>
                  </c:pt>
                  <c:pt idx="81">
                    <c:v>15.04 </c:v>
                  </c:pt>
                  <c:pt idx="82">
                    <c:v>15.09 </c:v>
                  </c:pt>
                  <c:pt idx="83">
                    <c:v>15.25 </c:v>
                  </c:pt>
                  <c:pt idx="84">
                    <c:v>15.31 </c:v>
                  </c:pt>
                  <c:pt idx="85">
                    <c:v>16.04 </c:v>
                  </c:pt>
                  <c:pt idx="86">
                    <c:v>17.39 </c:v>
                  </c:pt>
                  <c:pt idx="87">
                    <c:v>17.70 </c:v>
                  </c:pt>
                  <c:pt idx="88">
                    <c:v>18.00 </c:v>
                  </c:pt>
                  <c:pt idx="89">
                    <c:v>18.81 </c:v>
                  </c:pt>
                  <c:pt idx="90">
                    <c:v>18.90 </c:v>
                  </c:pt>
                  <c:pt idx="91">
                    <c:v>19.70 </c:v>
                  </c:pt>
                  <c:pt idx="92">
                    <c:v>19.75 </c:v>
                  </c:pt>
                  <c:pt idx="93">
                    <c:v>19.92 </c:v>
                  </c:pt>
                  <c:pt idx="94">
                    <c:v>19.93 </c:v>
                  </c:pt>
                  <c:pt idx="95">
                    <c:v>20.00 </c:v>
                  </c:pt>
                  <c:pt idx="96">
                    <c:v>20.00 </c:v>
                  </c:pt>
                  <c:pt idx="97">
                    <c:v>20.00 </c:v>
                  </c:pt>
                  <c:pt idx="98">
                    <c:v>22.16 </c:v>
                  </c:pt>
                  <c:pt idx="99">
                    <c:v>22.20 </c:v>
                  </c:pt>
                  <c:pt idx="100">
                    <c:v>24.44 </c:v>
                  </c:pt>
                  <c:pt idx="101">
                    <c:v>25.00 </c:v>
                  </c:pt>
                  <c:pt idx="102">
                    <c:v>25.46 </c:v>
                  </c:pt>
                  <c:pt idx="103">
                    <c:v>26.55 </c:v>
                  </c:pt>
                  <c:pt idx="104">
                    <c:v>28.01 </c:v>
                  </c:pt>
                  <c:pt idx="105">
                    <c:v>28.67 </c:v>
                  </c:pt>
                  <c:pt idx="106">
                    <c:v>28.67 </c:v>
                  </c:pt>
                  <c:pt idx="107">
                    <c:v>28.75 </c:v>
                  </c:pt>
                  <c:pt idx="108">
                    <c:v>29.77 </c:v>
                  </c:pt>
                  <c:pt idx="109">
                    <c:v>29.97 </c:v>
                  </c:pt>
                  <c:pt idx="110">
                    <c:v>30.00 </c:v>
                  </c:pt>
                  <c:pt idx="111">
                    <c:v>30.00 </c:v>
                  </c:pt>
                  <c:pt idx="112">
                    <c:v>31.61 </c:v>
                  </c:pt>
                  <c:pt idx="113">
                    <c:v>37.00 </c:v>
                  </c:pt>
                  <c:pt idx="114">
                    <c:v>37.23 </c:v>
                  </c:pt>
                  <c:pt idx="115">
                    <c:v>37.50 </c:v>
                  </c:pt>
                  <c:pt idx="116">
                    <c:v>38.92 </c:v>
                  </c:pt>
                  <c:pt idx="117">
                    <c:v>39.48 </c:v>
                  </c:pt>
                  <c:pt idx="118">
                    <c:v>40.00 </c:v>
                  </c:pt>
                  <c:pt idx="119">
                    <c:v>40.00 </c:v>
                  </c:pt>
                  <c:pt idx="120">
                    <c:v>40.00 </c:v>
                  </c:pt>
                  <c:pt idx="121">
                    <c:v>40.00 </c:v>
                  </c:pt>
                  <c:pt idx="122">
                    <c:v>40.00 </c:v>
                  </c:pt>
                  <c:pt idx="123">
                    <c:v>40.00 </c:v>
                  </c:pt>
                  <c:pt idx="124">
                    <c:v>40.00 </c:v>
                  </c:pt>
                  <c:pt idx="125">
                    <c:v>40.31 </c:v>
                  </c:pt>
                  <c:pt idx="126">
                    <c:v>40.31 </c:v>
                  </c:pt>
                  <c:pt idx="127">
                    <c:v>40.39 </c:v>
                  </c:pt>
                  <c:pt idx="128">
                    <c:v>40.78 </c:v>
                  </c:pt>
                  <c:pt idx="129">
                    <c:v>46.73 </c:v>
                  </c:pt>
                  <c:pt idx="130">
                    <c:v>50.00 </c:v>
                  </c:pt>
                  <c:pt idx="131">
                    <c:v>69.21 </c:v>
                  </c:pt>
                  <c:pt idx="132">
                    <c:v>69.63 </c:v>
                  </c:pt>
                  <c:pt idx="133">
                    <c:v>69.63 </c:v>
                  </c:pt>
                  <c:pt idx="134">
                    <c:v>70.00 </c:v>
                  </c:pt>
                  <c:pt idx="135">
                    <c:v>75.67 </c:v>
                  </c:pt>
                  <c:pt idx="136">
                    <c:v>76.59 </c:v>
                  </c:pt>
                  <c:pt idx="137">
                    <c:v>80.00 </c:v>
                  </c:pt>
                  <c:pt idx="138">
                    <c:v>80.00 </c:v>
                  </c:pt>
                  <c:pt idx="139">
                    <c:v>120.07 </c:v>
                  </c:pt>
                </c:lvl>
                <c:lvl>
                  <c:pt idx="0">
                    <c:v>0.38 </c:v>
                  </c:pt>
                  <c:pt idx="1">
                    <c:v>0.39 </c:v>
                  </c:pt>
                  <c:pt idx="2">
                    <c:v>0.60 </c:v>
                  </c:pt>
                  <c:pt idx="3">
                    <c:v>0.60 </c:v>
                  </c:pt>
                  <c:pt idx="4">
                    <c:v>0.87 </c:v>
                  </c:pt>
                  <c:pt idx="5">
                    <c:v>0.87 </c:v>
                  </c:pt>
                  <c:pt idx="6">
                    <c:v>1.06 </c:v>
                  </c:pt>
                  <c:pt idx="7">
                    <c:v>1.06 </c:v>
                  </c:pt>
                  <c:pt idx="8">
                    <c:v>1.06 </c:v>
                  </c:pt>
                  <c:pt idx="9">
                    <c:v>1.32 </c:v>
                  </c:pt>
                  <c:pt idx="10">
                    <c:v>1.35 </c:v>
                  </c:pt>
                  <c:pt idx="11">
                    <c:v>1.44 </c:v>
                  </c:pt>
                  <c:pt idx="12">
                    <c:v>1.44 </c:v>
                  </c:pt>
                  <c:pt idx="13">
                    <c:v>1.91 </c:v>
                  </c:pt>
                  <c:pt idx="14">
                    <c:v>2.00 </c:v>
                  </c:pt>
                  <c:pt idx="15">
                    <c:v>2.03 </c:v>
                  </c:pt>
                  <c:pt idx="16">
                    <c:v>1.94 </c:v>
                  </c:pt>
                  <c:pt idx="17">
                    <c:v>2.20 </c:v>
                  </c:pt>
                  <c:pt idx="18">
                    <c:v>2.18 </c:v>
                  </c:pt>
                  <c:pt idx="19">
                    <c:v>3.18 </c:v>
                  </c:pt>
                  <c:pt idx="20">
                    <c:v>3.33 </c:v>
                  </c:pt>
                  <c:pt idx="21">
                    <c:v>2.85 </c:v>
                  </c:pt>
                  <c:pt idx="22">
                    <c:v>2.85 </c:v>
                  </c:pt>
                  <c:pt idx="23">
                    <c:v>4.00 </c:v>
                  </c:pt>
                  <c:pt idx="24">
                    <c:v>4.00 </c:v>
                  </c:pt>
                  <c:pt idx="25">
                    <c:v>4.00 </c:v>
                  </c:pt>
                  <c:pt idx="26">
                    <c:v>4.00 </c:v>
                  </c:pt>
                  <c:pt idx="27">
                    <c:v>4.14 </c:v>
                  </c:pt>
                  <c:pt idx="28">
                    <c:v>4.45 </c:v>
                  </c:pt>
                  <c:pt idx="29">
                    <c:v>4.60 </c:v>
                  </c:pt>
                  <c:pt idx="30">
                    <c:v>4.71 </c:v>
                  </c:pt>
                  <c:pt idx="31">
                    <c:v>4.46 </c:v>
                  </c:pt>
                  <c:pt idx="32">
                    <c:v>4.68 </c:v>
                  </c:pt>
                  <c:pt idx="33">
                    <c:v>5.00 </c:v>
                  </c:pt>
                  <c:pt idx="34">
                    <c:v>5.00 </c:v>
                  </c:pt>
                  <c:pt idx="35">
                    <c:v>5.00 </c:v>
                  </c:pt>
                  <c:pt idx="36">
                    <c:v>5.00 </c:v>
                  </c:pt>
                  <c:pt idx="37">
                    <c:v>4.95 </c:v>
                  </c:pt>
                  <c:pt idx="38">
                    <c:v>4.36 </c:v>
                  </c:pt>
                  <c:pt idx="39">
                    <c:v>5.58 </c:v>
                  </c:pt>
                  <c:pt idx="40">
                    <c:v>6.20 </c:v>
                  </c:pt>
                  <c:pt idx="41">
                    <c:v>6.39 </c:v>
                  </c:pt>
                  <c:pt idx="42">
                    <c:v>6.41 </c:v>
                  </c:pt>
                  <c:pt idx="43">
                    <c:v>7.44 </c:v>
                  </c:pt>
                  <c:pt idx="44">
                    <c:v>6.62 </c:v>
                  </c:pt>
                  <c:pt idx="45">
                    <c:v>6.48 </c:v>
                  </c:pt>
                  <c:pt idx="46">
                    <c:v>9.36 </c:v>
                  </c:pt>
                  <c:pt idx="47">
                    <c:v>9.97 </c:v>
                  </c:pt>
                  <c:pt idx="48">
                    <c:v>10.00 </c:v>
                  </c:pt>
                  <c:pt idx="49">
                    <c:v>10.00 </c:v>
                  </c:pt>
                  <c:pt idx="50">
                    <c:v>10.00 </c:v>
                  </c:pt>
                  <c:pt idx="51">
                    <c:v>10.00 </c:v>
                  </c:pt>
                  <c:pt idx="52">
                    <c:v>10.00 </c:v>
                  </c:pt>
                  <c:pt idx="53">
                    <c:v>10.00 </c:v>
                  </c:pt>
                  <c:pt idx="54">
                    <c:v>9.75 </c:v>
                  </c:pt>
                  <c:pt idx="55">
                    <c:v>10.00 </c:v>
                  </c:pt>
                  <c:pt idx="56">
                    <c:v>10.00 </c:v>
                  </c:pt>
                  <c:pt idx="57">
                    <c:v>10.00 </c:v>
                  </c:pt>
                  <c:pt idx="58">
                    <c:v>9.75 </c:v>
                  </c:pt>
                  <c:pt idx="59">
                    <c:v>10.01 </c:v>
                  </c:pt>
                  <c:pt idx="60">
                    <c:v>10.02 </c:v>
                  </c:pt>
                  <c:pt idx="61">
                    <c:v>10.03 </c:v>
                  </c:pt>
                  <c:pt idx="62">
                    <c:v>9.78 </c:v>
                  </c:pt>
                  <c:pt idx="63">
                    <c:v>10.10 </c:v>
                  </c:pt>
                  <c:pt idx="64">
                    <c:v>10.10 </c:v>
                  </c:pt>
                  <c:pt idx="65">
                    <c:v>10.10 </c:v>
                  </c:pt>
                  <c:pt idx="66">
                    <c:v>10.20 </c:v>
                  </c:pt>
                  <c:pt idx="67">
                    <c:v>9.94 </c:v>
                  </c:pt>
                  <c:pt idx="68">
                    <c:v>10.31 </c:v>
                  </c:pt>
                  <c:pt idx="69">
                    <c:v>10.45 </c:v>
                  </c:pt>
                  <c:pt idx="70">
                    <c:v>10.60 </c:v>
                  </c:pt>
                  <c:pt idx="71">
                    <c:v>10.97 </c:v>
                  </c:pt>
                  <c:pt idx="72">
                    <c:v>11.40 </c:v>
                  </c:pt>
                  <c:pt idx="73">
                    <c:v>10.01 </c:v>
                  </c:pt>
                  <c:pt idx="74">
                    <c:v>12.36 </c:v>
                  </c:pt>
                  <c:pt idx="75">
                    <c:v>12.64 </c:v>
                  </c:pt>
                  <c:pt idx="76">
                    <c:v>11.30 </c:v>
                  </c:pt>
                  <c:pt idx="77">
                    <c:v>13.00 </c:v>
                  </c:pt>
                  <c:pt idx="78">
                    <c:v>13.40 </c:v>
                  </c:pt>
                  <c:pt idx="79">
                    <c:v>13.72 </c:v>
                  </c:pt>
                  <c:pt idx="80">
                    <c:v>14.80 </c:v>
                  </c:pt>
                  <c:pt idx="81">
                    <c:v>14.54 </c:v>
                  </c:pt>
                  <c:pt idx="82">
                    <c:v>14.83 </c:v>
                  </c:pt>
                  <c:pt idx="83">
                    <c:v>15.25 </c:v>
                  </c:pt>
                  <c:pt idx="84">
                    <c:v>15.31 </c:v>
                  </c:pt>
                  <c:pt idx="85">
                    <c:v>15.66 </c:v>
                  </c:pt>
                  <c:pt idx="86">
                    <c:v>7.68 </c:v>
                  </c:pt>
                  <c:pt idx="87">
                    <c:v>4.17 </c:v>
                  </c:pt>
                  <c:pt idx="88">
                    <c:v>17.96 </c:v>
                  </c:pt>
                  <c:pt idx="89">
                    <c:v>18.81 </c:v>
                  </c:pt>
                  <c:pt idx="90">
                    <c:v>18.90 </c:v>
                  </c:pt>
                  <c:pt idx="91">
                    <c:v>19.20 </c:v>
                  </c:pt>
                  <c:pt idx="92">
                    <c:v>19.75 </c:v>
                  </c:pt>
                  <c:pt idx="93">
                    <c:v>19.92 </c:v>
                  </c:pt>
                  <c:pt idx="94">
                    <c:v>18.43 </c:v>
                  </c:pt>
                  <c:pt idx="95">
                    <c:v>19.50 </c:v>
                  </c:pt>
                  <c:pt idx="96">
                    <c:v>19.50 </c:v>
                  </c:pt>
                  <c:pt idx="97">
                    <c:v>19.87 </c:v>
                  </c:pt>
                  <c:pt idx="98">
                    <c:v>20.54 </c:v>
                  </c:pt>
                  <c:pt idx="99">
                    <c:v>22.20 </c:v>
                  </c:pt>
                  <c:pt idx="100">
                    <c:v>24.40 </c:v>
                  </c:pt>
                  <c:pt idx="101">
                    <c:v>25.00 </c:v>
                  </c:pt>
                  <c:pt idx="102">
                    <c:v>25.46 </c:v>
                  </c:pt>
                  <c:pt idx="103">
                    <c:v>26.55 </c:v>
                  </c:pt>
                  <c:pt idx="104">
                    <c:v>28.01 </c:v>
                  </c:pt>
                  <c:pt idx="105">
                    <c:v>28.67 </c:v>
                  </c:pt>
                  <c:pt idx="106">
                    <c:v>28.67 </c:v>
                  </c:pt>
                  <c:pt idx="107">
                    <c:v>28.75 </c:v>
                  </c:pt>
                  <c:pt idx="108">
                    <c:v>26.26 </c:v>
                  </c:pt>
                  <c:pt idx="109">
                    <c:v>29.97 </c:v>
                  </c:pt>
                  <c:pt idx="110">
                    <c:v>30.00 </c:v>
                  </c:pt>
                  <c:pt idx="111">
                    <c:v>30.00 </c:v>
                  </c:pt>
                  <c:pt idx="112">
                    <c:v>30.93 </c:v>
                  </c:pt>
                  <c:pt idx="113">
                    <c:v>37.00 </c:v>
                  </c:pt>
                  <c:pt idx="114">
                    <c:v>37.23 </c:v>
                  </c:pt>
                  <c:pt idx="115">
                    <c:v>37.50 </c:v>
                  </c:pt>
                  <c:pt idx="116">
                    <c:v>37.03 </c:v>
                  </c:pt>
                  <c:pt idx="117">
                    <c:v>39.48 </c:v>
                  </c:pt>
                  <c:pt idx="118">
                    <c:v>39.50 </c:v>
                  </c:pt>
                  <c:pt idx="119">
                    <c:v>39.00 </c:v>
                  </c:pt>
                  <c:pt idx="120">
                    <c:v>40.00 </c:v>
                  </c:pt>
                  <c:pt idx="121">
                    <c:v>40.00 </c:v>
                  </c:pt>
                  <c:pt idx="122">
                    <c:v>38.00 </c:v>
                  </c:pt>
                  <c:pt idx="123">
                    <c:v>40.00 </c:v>
                  </c:pt>
                  <c:pt idx="124">
                    <c:v>38.00 </c:v>
                  </c:pt>
                  <c:pt idx="125">
                    <c:v>40.31 </c:v>
                  </c:pt>
                  <c:pt idx="126">
                    <c:v>40.31 </c:v>
                  </c:pt>
                  <c:pt idx="127">
                    <c:v>40.39 </c:v>
                  </c:pt>
                  <c:pt idx="128">
                    <c:v>40.78 </c:v>
                  </c:pt>
                  <c:pt idx="129">
                    <c:v>44.02 </c:v>
                  </c:pt>
                  <c:pt idx="130">
                    <c:v>49.00 </c:v>
                  </c:pt>
                  <c:pt idx="131">
                    <c:v>69.21 </c:v>
                  </c:pt>
                  <c:pt idx="132">
                    <c:v>69.63 </c:v>
                  </c:pt>
                  <c:pt idx="133">
                    <c:v>69.63 </c:v>
                  </c:pt>
                  <c:pt idx="134">
                    <c:v>70.00 </c:v>
                  </c:pt>
                  <c:pt idx="135">
                    <c:v>75.18 </c:v>
                  </c:pt>
                  <c:pt idx="136">
                    <c:v>76.59 </c:v>
                  </c:pt>
                  <c:pt idx="137">
                    <c:v>80.00 </c:v>
                  </c:pt>
                  <c:pt idx="138">
                    <c:v>79.00 </c:v>
                  </c:pt>
                  <c:pt idx="139">
                    <c:v>120.07 </c:v>
                  </c:pt>
                </c:lvl>
                <c:lvl>
                  <c:pt idx="0">
                    <c:v>165.5 </c:v>
                  </c:pt>
                  <c:pt idx="1">
                    <c:v>146.3 </c:v>
                  </c:pt>
                  <c:pt idx="2">
                    <c:v>264.0 </c:v>
                  </c:pt>
                  <c:pt idx="3">
                    <c:v>264.0 </c:v>
                  </c:pt>
                  <c:pt idx="4">
                    <c:v>230.9 </c:v>
                  </c:pt>
                  <c:pt idx="5">
                    <c:v>2080.0 </c:v>
                  </c:pt>
                  <c:pt idx="6">
                    <c:v>288.0 </c:v>
                  </c:pt>
                  <c:pt idx="7">
                    <c:v>214.8 </c:v>
                  </c:pt>
                  <c:pt idx="8">
                    <c:v>184.7 </c:v>
                  </c:pt>
                  <c:pt idx="9">
                    <c:v>248.0 </c:v>
                  </c:pt>
                  <c:pt idx="10">
                    <c:v>358.0 </c:v>
                  </c:pt>
                  <c:pt idx="11">
                    <c:v>402.0 </c:v>
                  </c:pt>
                  <c:pt idx="12">
                    <c:v>364.7 </c:v>
                  </c:pt>
                  <c:pt idx="13">
                    <c:v>516.8 </c:v>
                  </c:pt>
                  <c:pt idx="14">
                    <c:v>426.4 </c:v>
                  </c:pt>
                  <c:pt idx="15">
                    <c:v>252.6 </c:v>
                  </c:pt>
                  <c:pt idx="16">
                    <c:v>152.0 </c:v>
                  </c:pt>
                  <c:pt idx="17">
                    <c:v>290.4 </c:v>
                  </c:pt>
                  <c:pt idx="18">
                    <c:v>316.5 </c:v>
                  </c:pt>
                  <c:pt idx="19">
                    <c:v>672.0 </c:v>
                  </c:pt>
                  <c:pt idx="20">
                    <c:v>438.0 </c:v>
                  </c:pt>
                  <c:pt idx="21">
                    <c:v>147.4 </c:v>
                  </c:pt>
                  <c:pt idx="22">
                    <c:v>147.4 </c:v>
                  </c:pt>
                  <c:pt idx="23">
                    <c:v>660.0 </c:v>
                  </c:pt>
                  <c:pt idx="24">
                    <c:v>660.0 </c:v>
                  </c:pt>
                  <c:pt idx="25">
                    <c:v>660.0 </c:v>
                  </c:pt>
                  <c:pt idx="26">
                    <c:v>660.0 </c:v>
                  </c:pt>
                  <c:pt idx="27">
                    <c:v>585.5 </c:v>
                  </c:pt>
                  <c:pt idx="28">
                    <c:v>821.0 </c:v>
                  </c:pt>
                  <c:pt idx="29">
                    <c:v>646.0 </c:v>
                  </c:pt>
                  <c:pt idx="30">
                    <c:v>635.5 </c:v>
                  </c:pt>
                  <c:pt idx="31">
                    <c:v>467.0 </c:v>
                  </c:pt>
                  <c:pt idx="32">
                    <c:v>617.8 </c:v>
                  </c:pt>
                  <c:pt idx="33">
                    <c:v>1312.0 </c:v>
                  </c:pt>
                  <c:pt idx="34">
                    <c:v>650.0 </c:v>
                  </c:pt>
                  <c:pt idx="35">
                    <c:v>330.0 </c:v>
                  </c:pt>
                  <c:pt idx="36">
                    <c:v>493.0 </c:v>
                  </c:pt>
                  <c:pt idx="37">
                    <c:v>657.4 </c:v>
                  </c:pt>
                  <c:pt idx="38">
                    <c:v>316.5 </c:v>
                  </c:pt>
                  <c:pt idx="39">
                    <c:v>246.0 </c:v>
                  </c:pt>
                  <c:pt idx="40">
                    <c:v>650.4 </c:v>
                  </c:pt>
                  <c:pt idx="41">
                    <c:v>300.3 </c:v>
                  </c:pt>
                  <c:pt idx="42">
                    <c:v>500.0 </c:v>
                  </c:pt>
                  <c:pt idx="43">
                    <c:v>432.1 </c:v>
                  </c:pt>
                  <c:pt idx="44">
                    <c:v>249.7 </c:v>
                  </c:pt>
                  <c:pt idx="45">
                    <c:v>380.9 </c:v>
                  </c:pt>
                  <c:pt idx="46">
                    <c:v>840.7 </c:v>
                  </c:pt>
                  <c:pt idx="47">
                    <c:v>660.0 </c:v>
                  </c:pt>
                  <c:pt idx="48">
                    <c:v>1320.0 </c:v>
                  </c:pt>
                  <c:pt idx="49">
                    <c:v>1320.0 </c:v>
                  </c:pt>
                  <c:pt idx="50">
                    <c:v>1320.0 </c:v>
                  </c:pt>
                  <c:pt idx="51">
                    <c:v>1320.0 </c:v>
                  </c:pt>
                  <c:pt idx="52">
                    <c:v>1320.0 </c:v>
                  </c:pt>
                  <c:pt idx="53">
                    <c:v>663.1 </c:v>
                  </c:pt>
                  <c:pt idx="54">
                    <c:v>1287.0 </c:v>
                  </c:pt>
                  <c:pt idx="55">
                    <c:v>1320.0 </c:v>
                  </c:pt>
                  <c:pt idx="56">
                    <c:v>1266.2 </c:v>
                  </c:pt>
                  <c:pt idx="57">
                    <c:v>1320.0 </c:v>
                  </c:pt>
                  <c:pt idx="58">
                    <c:v>1287.0 </c:v>
                  </c:pt>
                  <c:pt idx="59">
                    <c:v>667.0 </c:v>
                  </c:pt>
                  <c:pt idx="60">
                    <c:v>1320.0 </c:v>
                  </c:pt>
                  <c:pt idx="61">
                    <c:v>891.6 </c:v>
                  </c:pt>
                  <c:pt idx="62">
                    <c:v>1291.0 </c:v>
                  </c:pt>
                  <c:pt idx="63">
                    <c:v>1385.7 </c:v>
                  </c:pt>
                  <c:pt idx="64">
                    <c:v>1325.0 </c:v>
                  </c:pt>
                  <c:pt idx="65">
                    <c:v>1325.0 </c:v>
                  </c:pt>
                  <c:pt idx="66">
                    <c:v>725.4 </c:v>
                  </c:pt>
                  <c:pt idx="67">
                    <c:v>949.5 </c:v>
                  </c:pt>
                  <c:pt idx="68">
                    <c:v>898.2 </c:v>
                  </c:pt>
                  <c:pt idx="69">
                    <c:v>455.0 </c:v>
                  </c:pt>
                  <c:pt idx="70">
                    <c:v>1399.0 </c:v>
                  </c:pt>
                  <c:pt idx="71">
                    <c:v>2628.0 </c:v>
                  </c:pt>
                  <c:pt idx="72">
                    <c:v>1184.0 </c:v>
                  </c:pt>
                  <c:pt idx="73">
                    <c:v>537.0 </c:v>
                  </c:pt>
                  <c:pt idx="74">
                    <c:v>900.0 </c:v>
                  </c:pt>
                  <c:pt idx="75">
                    <c:v>1107.8 </c:v>
                  </c:pt>
                  <c:pt idx="76">
                    <c:v>749.0 </c:v>
                  </c:pt>
                  <c:pt idx="77">
                    <c:v>2574.0 </c:v>
                  </c:pt>
                  <c:pt idx="78">
                    <c:v>1796.0 </c:v>
                  </c:pt>
                  <c:pt idx="79">
                    <c:v>2213.5 </c:v>
                  </c:pt>
                  <c:pt idx="80">
                    <c:v>0.0 </c:v>
                  </c:pt>
                  <c:pt idx="81">
                    <c:v>959.6 </c:v>
                  </c:pt>
                  <c:pt idx="82">
                    <c:v>633.3 </c:v>
                  </c:pt>
                  <c:pt idx="83">
                    <c:v>1302.0 </c:v>
                  </c:pt>
                  <c:pt idx="84">
                    <c:v>1111.5 </c:v>
                  </c:pt>
                  <c:pt idx="85">
                    <c:v>1378.1 </c:v>
                  </c:pt>
                  <c:pt idx="86">
                    <c:v>499.3 </c:v>
                  </c:pt>
                  <c:pt idx="87">
                    <c:v>159.6 </c:v>
                  </c:pt>
                  <c:pt idx="88">
                    <c:v>515.4 </c:v>
                  </c:pt>
                  <c:pt idx="89">
                    <c:v>919.6 </c:v>
                  </c:pt>
                  <c:pt idx="90">
                    <c:v>997.9 </c:v>
                  </c:pt>
                  <c:pt idx="91">
                    <c:v>636.0 </c:v>
                  </c:pt>
                  <c:pt idx="92">
                    <c:v>1309.0 </c:v>
                  </c:pt>
                  <c:pt idx="93">
                    <c:v>1310.6 </c:v>
                  </c:pt>
                  <c:pt idx="94">
                    <c:v>405.5 </c:v>
                  </c:pt>
                  <c:pt idx="95">
                    <c:v>1283.1 </c:v>
                  </c:pt>
                  <c:pt idx="96">
                    <c:v>1287.0 </c:v>
                  </c:pt>
                  <c:pt idx="97">
                    <c:v>5245.7 </c:v>
                  </c:pt>
                  <c:pt idx="98">
                    <c:v>417.7 </c:v>
                  </c:pt>
                  <c:pt idx="99">
                    <c:v>1320.0 </c:v>
                  </c:pt>
                  <c:pt idx="100">
                    <c:v>19324.8 </c:v>
                  </c:pt>
                  <c:pt idx="101">
                    <c:v>1320.0 </c:v>
                  </c:pt>
                  <c:pt idx="102">
                    <c:v>1264.4 </c:v>
                  </c:pt>
                  <c:pt idx="103">
                    <c:v>5379.0 </c:v>
                  </c:pt>
                  <c:pt idx="104">
                    <c:v>20335.3 </c:v>
                  </c:pt>
                  <c:pt idx="105">
                    <c:v>3186.0 </c:v>
                  </c:pt>
                  <c:pt idx="106">
                    <c:v>3186.0 </c:v>
                  </c:pt>
                  <c:pt idx="107">
                    <c:v>1927.0 </c:v>
                  </c:pt>
                  <c:pt idx="108">
                    <c:v>561.8 </c:v>
                  </c:pt>
                  <c:pt idx="109">
                    <c:v>1858.0 </c:v>
                  </c:pt>
                  <c:pt idx="110">
                    <c:v>2667.0 </c:v>
                  </c:pt>
                  <c:pt idx="111">
                    <c:v>2667.0 </c:v>
                  </c:pt>
                  <c:pt idx="112">
                    <c:v>1505.4 </c:v>
                  </c:pt>
                  <c:pt idx="113">
                    <c:v>1207.5 </c:v>
                  </c:pt>
                  <c:pt idx="114">
                    <c:v>849.5 </c:v>
                  </c:pt>
                  <c:pt idx="115">
                    <c:v>1408.0 </c:v>
                  </c:pt>
                  <c:pt idx="116">
                    <c:v>647.0 </c:v>
                  </c:pt>
                  <c:pt idx="117">
                    <c:v>2586.0 </c:v>
                  </c:pt>
                  <c:pt idx="118">
                    <c:v>1303.5 </c:v>
                  </c:pt>
                  <c:pt idx="119">
                    <c:v>1287.0 </c:v>
                  </c:pt>
                  <c:pt idx="120">
                    <c:v>1652.0 </c:v>
                  </c:pt>
                  <c:pt idx="121">
                    <c:v>2681.0 </c:v>
                  </c:pt>
                  <c:pt idx="122">
                    <c:v>627.0 </c:v>
                  </c:pt>
                  <c:pt idx="123">
                    <c:v>1320.0 </c:v>
                  </c:pt>
                  <c:pt idx="124">
                    <c:v>627.0 </c:v>
                  </c:pt>
                  <c:pt idx="125">
                    <c:v>1203.0 </c:v>
                  </c:pt>
                  <c:pt idx="126">
                    <c:v>1493.0 </c:v>
                  </c:pt>
                  <c:pt idx="127">
                    <c:v>1338.0 </c:v>
                  </c:pt>
                  <c:pt idx="128">
                    <c:v>1325.5 </c:v>
                  </c:pt>
                  <c:pt idx="129">
                    <c:v>1219.0 </c:v>
                  </c:pt>
                  <c:pt idx="130">
                    <c:v>1610.9 </c:v>
                  </c:pt>
                  <c:pt idx="131">
                    <c:v>2235.0 </c:v>
                  </c:pt>
                  <c:pt idx="132">
                    <c:v>5866.0 </c:v>
                  </c:pt>
                  <c:pt idx="133">
                    <c:v>5866.0 </c:v>
                  </c:pt>
                  <c:pt idx="134">
                    <c:v>3102.0 </c:v>
                  </c:pt>
                  <c:pt idx="135">
                    <c:v>5061.6 </c:v>
                  </c:pt>
                  <c:pt idx="136">
                    <c:v>1518.5 </c:v>
                  </c:pt>
                  <c:pt idx="137">
                    <c:v>1331.0 </c:v>
                  </c:pt>
                  <c:pt idx="138">
                    <c:v>2607.0 </c:v>
                  </c:pt>
                  <c:pt idx="139">
                    <c:v>2147.1 </c:v>
                  </c:pt>
                </c:lvl>
                <c:lvl>
                  <c:pt idx="0">
                    <c:v>100.0 </c:v>
                  </c:pt>
                  <c:pt idx="1">
                    <c:v>100.9 </c:v>
                  </c:pt>
                  <c:pt idx="2">
                    <c:v>99.0 </c:v>
                  </c:pt>
                  <c:pt idx="3">
                    <c:v>99.0 </c:v>
                  </c:pt>
                  <c:pt idx="4">
                    <c:v>165.0 </c:v>
                  </c:pt>
                  <c:pt idx="5">
                    <c:v>183.0 </c:v>
                  </c:pt>
                  <c:pt idx="6">
                    <c:v>160.0 </c:v>
                  </c:pt>
                  <c:pt idx="7">
                    <c:v>215.0 </c:v>
                  </c:pt>
                  <c:pt idx="8">
                    <c:v>250.0 </c:v>
                  </c:pt>
                  <c:pt idx="9">
                    <c:v>233.0 </c:v>
                  </c:pt>
                  <c:pt idx="10">
                    <c:v>150.0 </c:v>
                  </c:pt>
                  <c:pt idx="11">
                    <c:v>156.0 </c:v>
                  </c:pt>
                  <c:pt idx="12">
                    <c:v>172.0 </c:v>
                  </c:pt>
                  <c:pt idx="13">
                    <c:v>161.0 </c:v>
                  </c:pt>
                  <c:pt idx="14">
                    <c:v>189.4 </c:v>
                  </c:pt>
                  <c:pt idx="15">
                    <c:v>350.0 </c:v>
                  </c:pt>
                  <c:pt idx="16">
                    <c:v>556.0 </c:v>
                  </c:pt>
                  <c:pt idx="17">
                    <c:v>330.0 </c:v>
                  </c:pt>
                  <c:pt idx="18">
                    <c:v>300.0 </c:v>
                  </c:pt>
                  <c:pt idx="19">
                    <c:v>206.0 </c:v>
                  </c:pt>
                  <c:pt idx="20">
                    <c:v>325.0 </c:v>
                  </c:pt>
                  <c:pt idx="21">
                    <c:v>842.0 </c:v>
                  </c:pt>
                  <c:pt idx="22">
                    <c:v>842.0 </c:v>
                  </c:pt>
                  <c:pt idx="23">
                    <c:v>264.0 </c:v>
                  </c:pt>
                  <c:pt idx="24">
                    <c:v>264.0 </c:v>
                  </c:pt>
                  <c:pt idx="25">
                    <c:v>264.0 </c:v>
                  </c:pt>
                  <c:pt idx="26">
                    <c:v>264.0 </c:v>
                  </c:pt>
                  <c:pt idx="27">
                    <c:v>308.0 </c:v>
                  </c:pt>
                  <c:pt idx="28">
                    <c:v>236.0 </c:v>
                  </c:pt>
                  <c:pt idx="29">
                    <c:v>310.0 </c:v>
                  </c:pt>
                  <c:pt idx="30">
                    <c:v>323.0 </c:v>
                  </c:pt>
                  <c:pt idx="31">
                    <c:v>416.0 </c:v>
                  </c:pt>
                  <c:pt idx="32">
                    <c:v>330.0 </c:v>
                  </c:pt>
                  <c:pt idx="33">
                    <c:v>166.0 </c:v>
                  </c:pt>
                  <c:pt idx="34">
                    <c:v>335.5 </c:v>
                  </c:pt>
                  <c:pt idx="35">
                    <c:v>660.0 </c:v>
                  </c:pt>
                  <c:pt idx="36">
                    <c:v>442.0 </c:v>
                  </c:pt>
                  <c:pt idx="37">
                    <c:v>328.0 </c:v>
                  </c:pt>
                  <c:pt idx="38">
                    <c:v>600.0 </c:v>
                  </c:pt>
                  <c:pt idx="39">
                    <c:v>980.0 </c:v>
                  </c:pt>
                  <c:pt idx="40">
                    <c:v>429.9 </c:v>
                  </c:pt>
                  <c:pt idx="41">
                    <c:v>927.0 </c:v>
                  </c:pt>
                  <c:pt idx="42">
                    <c:v>559.0 </c:v>
                  </c:pt>
                  <c:pt idx="43">
                    <c:v>750.0 </c:v>
                  </c:pt>
                  <c:pt idx="44">
                    <c:v>1,155.0 </c:v>
                  </c:pt>
                  <c:pt idx="45">
                    <c:v>741.0 </c:v>
                  </c:pt>
                  <c:pt idx="46">
                    <c:v>485.0 </c:v>
                  </c:pt>
                  <c:pt idx="47">
                    <c:v>655.0 </c:v>
                  </c:pt>
                  <c:pt idx="48">
                    <c:v>330.0 </c:v>
                  </c:pt>
                  <c:pt idx="49">
                    <c:v>330.0 </c:v>
                  </c:pt>
                  <c:pt idx="50">
                    <c:v>847.8 </c:v>
                  </c:pt>
                  <c:pt idx="51">
                    <c:v>330.0 </c:v>
                  </c:pt>
                  <c:pt idx="52">
                    <c:v>330.0 </c:v>
                  </c:pt>
                  <c:pt idx="53">
                    <c:v>657.7 </c:v>
                  </c:pt>
                  <c:pt idx="54">
                    <c:v>330.0 </c:v>
                  </c:pt>
                  <c:pt idx="55">
                    <c:v>330.0 </c:v>
                  </c:pt>
                  <c:pt idx="56">
                    <c:v>346.0 </c:v>
                  </c:pt>
                  <c:pt idx="57">
                    <c:v>330.0 </c:v>
                  </c:pt>
                  <c:pt idx="58">
                    <c:v>330.0 </c:v>
                  </c:pt>
                  <c:pt idx="59">
                    <c:v>654.0 </c:v>
                  </c:pt>
                  <c:pt idx="60">
                    <c:v>330.5 </c:v>
                  </c:pt>
                  <c:pt idx="61">
                    <c:v>490.0 </c:v>
                  </c:pt>
                  <c:pt idx="62">
                    <c:v>330.0 </c:v>
                  </c:pt>
                  <c:pt idx="63">
                    <c:v>323.0 </c:v>
                  </c:pt>
                  <c:pt idx="64">
                    <c:v>332.0 </c:v>
                  </c:pt>
                  <c:pt idx="65">
                    <c:v>332.0 </c:v>
                  </c:pt>
                  <c:pt idx="66">
                    <c:v>602.0 </c:v>
                  </c:pt>
                  <c:pt idx="67">
                    <c:v>456.0 </c:v>
                  </c:pt>
                  <c:pt idx="68">
                    <c:v>500.0 </c:v>
                  </c:pt>
                  <c:pt idx="69">
                    <c:v>1,000.0 </c:v>
                  </c:pt>
                  <c:pt idx="70">
                    <c:v>330.0 </c:v>
                  </c:pt>
                  <c:pt idx="71">
                    <c:v>779.4 </c:v>
                  </c:pt>
                  <c:pt idx="72">
                    <c:v>419.4 </c:v>
                  </c:pt>
                  <c:pt idx="73">
                    <c:v>812.0 </c:v>
                  </c:pt>
                  <c:pt idx="74">
                    <c:v>598.0 </c:v>
                  </c:pt>
                  <c:pt idx="75">
                    <c:v>497.0 </c:v>
                  </c:pt>
                  <c:pt idx="76">
                    <c:v>1,577.0 </c:v>
                  </c:pt>
                  <c:pt idx="77">
                    <c:v>220.0 </c:v>
                  </c:pt>
                  <c:pt idx="78">
                    <c:v>325.0 </c:v>
                  </c:pt>
                  <c:pt idx="79">
                    <c:v>270.0 </c:v>
                  </c:pt>
                  <c:pt idx="80">
                    <c:v>336.0 </c:v>
                  </c:pt>
                  <c:pt idx="81">
                    <c:v>660.0 </c:v>
                  </c:pt>
                  <c:pt idx="82">
                    <c:v>1,020.0 </c:v>
                  </c:pt>
                  <c:pt idx="83">
                    <c:v>510.5 </c:v>
                  </c:pt>
                  <c:pt idx="84">
                    <c:v>600.0 </c:v>
                  </c:pt>
                  <c:pt idx="85">
                    <c:v>495.0 </c:v>
                  </c:pt>
                  <c:pt idx="86">
                    <c:v>670.0 </c:v>
                  </c:pt>
                  <c:pt idx="87">
                    <c:v>1,138.0 </c:v>
                  </c:pt>
                  <c:pt idx="88">
                    <c:v>1,518.0 </c:v>
                  </c:pt>
                  <c:pt idx="89">
                    <c:v>891.0 </c:v>
                  </c:pt>
                  <c:pt idx="90">
                    <c:v>825.0 </c:v>
                  </c:pt>
                  <c:pt idx="91">
                    <c:v>1,315.0 </c:v>
                  </c:pt>
                  <c:pt idx="92">
                    <c:v>657.0 </c:v>
                  </c:pt>
                  <c:pt idx="93">
                    <c:v>662.0 </c:v>
                  </c:pt>
                  <c:pt idx="94">
                    <c:v>1,980.0 </c:v>
                  </c:pt>
                  <c:pt idx="95">
                    <c:v>662.0 </c:v>
                  </c:pt>
                  <c:pt idx="96">
                    <c:v>660.0 </c:v>
                  </c:pt>
                  <c:pt idx="97">
                    <c:v>165.0 </c:v>
                  </c:pt>
                  <c:pt idx="98">
                    <c:v>2,142.0 </c:v>
                  </c:pt>
                  <c:pt idx="99">
                    <c:v>733.0 </c:v>
                  </c:pt>
                  <c:pt idx="100">
                    <c:v>55.0 </c:v>
                  </c:pt>
                  <c:pt idx="101">
                    <c:v>825.0 </c:v>
                  </c:pt>
                  <c:pt idx="102">
                    <c:v>877.1 </c:v>
                  </c:pt>
                  <c:pt idx="103">
                    <c:v>215.0 </c:v>
                  </c:pt>
                  <c:pt idx="104">
                    <c:v>60.0 </c:v>
                  </c:pt>
                  <c:pt idx="105">
                    <c:v>392.0 </c:v>
                  </c:pt>
                  <c:pt idx="106">
                    <c:v>392.0 </c:v>
                  </c:pt>
                  <c:pt idx="107">
                    <c:v>650.0 </c:v>
                  </c:pt>
                  <c:pt idx="108">
                    <c:v>2,036.0 </c:v>
                  </c:pt>
                  <c:pt idx="109">
                    <c:v>700.0 </c:v>
                  </c:pt>
                  <c:pt idx="110">
                    <c:v>490.0 </c:v>
                  </c:pt>
                  <c:pt idx="111">
                    <c:v>490.0 </c:v>
                  </c:pt>
                  <c:pt idx="112">
                    <c:v>895.0 </c:v>
                  </c:pt>
                  <c:pt idx="113">
                    <c:v>1,335.0 </c:v>
                  </c:pt>
                  <c:pt idx="114">
                    <c:v>1,909.0 </c:v>
                  </c:pt>
                  <c:pt idx="115">
                    <c:v>1,160.0 </c:v>
                  </c:pt>
                  <c:pt idx="116">
                    <c:v>2,493.0 </c:v>
                  </c:pt>
                  <c:pt idx="117">
                    <c:v>665.0 </c:v>
                  </c:pt>
                  <c:pt idx="118">
                    <c:v>1,320.0 </c:v>
                  </c:pt>
                  <c:pt idx="119">
                    <c:v>1,320.0 </c:v>
                  </c:pt>
                  <c:pt idx="120">
                    <c:v>1,060.0 </c:v>
                  </c:pt>
                  <c:pt idx="121">
                    <c:v>650.0 </c:v>
                  </c:pt>
                  <c:pt idx="122">
                    <c:v>2,640.0 </c:v>
                  </c:pt>
                  <c:pt idx="123">
                    <c:v>1,320.0 </c:v>
                  </c:pt>
                  <c:pt idx="124">
                    <c:v>2,640.0 </c:v>
                  </c:pt>
                  <c:pt idx="125">
                    <c:v>1,460.0 </c:v>
                  </c:pt>
                  <c:pt idx="126">
                    <c:v>1,176.0 </c:v>
                  </c:pt>
                  <c:pt idx="127">
                    <c:v>1,315.0 </c:v>
                  </c:pt>
                  <c:pt idx="128">
                    <c:v>1,340.0 </c:v>
                  </c:pt>
                  <c:pt idx="129">
                    <c:v>1,573.0 </c:v>
                  </c:pt>
                  <c:pt idx="130">
                    <c:v>1,325.0 </c:v>
                  </c:pt>
                  <c:pt idx="131">
                    <c:v>1,349.0 </c:v>
                  </c:pt>
                  <c:pt idx="132">
                    <c:v>517.0 </c:v>
                  </c:pt>
                  <c:pt idx="133">
                    <c:v>517.0 </c:v>
                  </c:pt>
                  <c:pt idx="134">
                    <c:v>983.0 </c:v>
                  </c:pt>
                  <c:pt idx="135">
                    <c:v>647.0 </c:v>
                  </c:pt>
                  <c:pt idx="136">
                    <c:v>2,197.0 </c:v>
                  </c:pt>
                  <c:pt idx="137">
                    <c:v>2,618.0 </c:v>
                  </c:pt>
                  <c:pt idx="138">
                    <c:v>1,320.0 </c:v>
                  </c:pt>
                  <c:pt idx="139">
                    <c:v>2,436.0 </c:v>
                  </c:pt>
                </c:lvl>
                <c:lvl>
                  <c:pt idx="0">
                    <c:v>$0 </c:v>
                  </c:pt>
                  <c:pt idx="1">
                    <c:v>$2,340 </c:v>
                  </c:pt>
                  <c:pt idx="2">
                    <c:v>$3,600 </c:v>
                  </c:pt>
                  <c:pt idx="3">
                    <c:v>$0 </c:v>
                  </c:pt>
                  <c:pt idx="4">
                    <c:v>$4,560 </c:v>
                  </c:pt>
                  <c:pt idx="5">
                    <c:v>$0 </c:v>
                  </c:pt>
                  <c:pt idx="6">
                    <c:v>$6,300 </c:v>
                  </c:pt>
                  <c:pt idx="7">
                    <c:v>$7,095 </c:v>
                  </c:pt>
                  <c:pt idx="8">
                    <c:v>$0 </c:v>
                  </c:pt>
                  <c:pt idx="9">
                    <c:v>$7,600 </c:v>
                  </c:pt>
                  <c:pt idx="10">
                    <c:v>$0 </c:v>
                  </c:pt>
                  <c:pt idx="11">
                    <c:v>$8,200 </c:v>
                  </c:pt>
                  <c:pt idx="12">
                    <c:v>$0 </c:v>
                  </c:pt>
                  <c:pt idx="13">
                    <c:v>$0 </c:v>
                  </c:pt>
                  <c:pt idx="14">
                    <c:v>$10,300 </c:v>
                  </c:pt>
                  <c:pt idx="15">
                    <c:v>$0 </c:v>
                  </c:pt>
                  <c:pt idx="16">
                    <c:v>$0 </c:v>
                  </c:pt>
                  <c:pt idx="17">
                    <c:v>$0 </c:v>
                  </c:pt>
                  <c:pt idx="18">
                    <c:v>$0 </c:v>
                  </c:pt>
                  <c:pt idx="19">
                    <c:v>$14,174 </c:v>
                  </c:pt>
                  <c:pt idx="20">
                    <c:v>$0 </c:v>
                  </c:pt>
                  <c:pt idx="21">
                    <c:v>$5,220 </c:v>
                  </c:pt>
                  <c:pt idx="22">
                    <c:v>$4,350 </c:v>
                  </c:pt>
                  <c:pt idx="23">
                    <c:v>$0 </c:v>
                  </c:pt>
                  <c:pt idx="24">
                    <c:v>$0 </c:v>
                  </c:pt>
                  <c:pt idx="25">
                    <c:v>$0 </c:v>
                  </c:pt>
                  <c:pt idx="26">
                    <c:v>$0 </c:v>
                  </c:pt>
                  <c:pt idx="27">
                    <c:v>$0 </c:v>
                  </c:pt>
                  <c:pt idx="28">
                    <c:v>$0 </c:v>
                  </c:pt>
                  <c:pt idx="29">
                    <c:v>$0 </c:v>
                  </c:pt>
                  <c:pt idx="30">
                    <c:v>$0 </c:v>
                  </c:pt>
                  <c:pt idx="31">
                    <c:v>$0 </c:v>
                  </c:pt>
                  <c:pt idx="32">
                    <c:v>$21,241 </c:v>
                  </c:pt>
                  <c:pt idx="33">
                    <c:v>$0 </c:v>
                  </c:pt>
                  <c:pt idx="34">
                    <c:v>$0 </c:v>
                  </c:pt>
                  <c:pt idx="35">
                    <c:v>$20,575 </c:v>
                  </c:pt>
                  <c:pt idx="36">
                    <c:v>$0 </c:v>
                  </c:pt>
                  <c:pt idx="37">
                    <c:v>$0 </c:v>
                  </c:pt>
                  <c:pt idx="38">
                    <c:v>$0 </c:v>
                  </c:pt>
                  <c:pt idx="39">
                    <c:v>$20,901 </c:v>
                  </c:pt>
                  <c:pt idx="40">
                    <c:v>$25,820 </c:v>
                  </c:pt>
                  <c:pt idx="41">
                    <c:v>$0 </c:v>
                  </c:pt>
                  <c:pt idx="42">
                    <c:v>$0 </c:v>
                  </c:pt>
                  <c:pt idx="43">
                    <c:v>$28,891 </c:v>
                  </c:pt>
                  <c:pt idx="44">
                    <c:v>$27,332 </c:v>
                  </c:pt>
                  <c:pt idx="45">
                    <c:v>$25,946 </c:v>
                  </c:pt>
                  <c:pt idx="46">
                    <c:v>$17,784 </c:v>
                  </c:pt>
                  <c:pt idx="47">
                    <c:v>$29,987 </c:v>
                  </c:pt>
                  <c:pt idx="48">
                    <c:v>$0 </c:v>
                  </c:pt>
                  <c:pt idx="49">
                    <c:v>$0 </c:v>
                  </c:pt>
                  <c:pt idx="50">
                    <c:v>$29,892 </c:v>
                  </c:pt>
                  <c:pt idx="51">
                    <c:v>$0 </c:v>
                  </c:pt>
                  <c:pt idx="52">
                    <c:v>$0 </c:v>
                  </c:pt>
                  <c:pt idx="53">
                    <c:v>$29,783 </c:v>
                  </c:pt>
                  <c:pt idx="54">
                    <c:v>$29,892 </c:v>
                  </c:pt>
                  <c:pt idx="55">
                    <c:v>$30,000 </c:v>
                  </c:pt>
                  <c:pt idx="56">
                    <c:v>$30,000 </c:v>
                  </c:pt>
                  <c:pt idx="57">
                    <c:v>$0 </c:v>
                  </c:pt>
                  <c:pt idx="58">
                    <c:v>$29,896 </c:v>
                  </c:pt>
                  <c:pt idx="59">
                    <c:v>$30,018 </c:v>
                  </c:pt>
                  <c:pt idx="60">
                    <c:v>$0 </c:v>
                  </c:pt>
                  <c:pt idx="61">
                    <c:v>$30,054 </c:v>
                  </c:pt>
                  <c:pt idx="62">
                    <c:v>$29,905 </c:v>
                  </c:pt>
                  <c:pt idx="63">
                    <c:v>$30,180 </c:v>
                  </c:pt>
                  <c:pt idx="64">
                    <c:v>$0 </c:v>
                  </c:pt>
                  <c:pt idx="65">
                    <c:v>$0 </c:v>
                  </c:pt>
                  <c:pt idx="66">
                    <c:v>$29,892 </c:v>
                  </c:pt>
                  <c:pt idx="67">
                    <c:v>$18,430 </c:v>
                  </c:pt>
                  <c:pt idx="68">
                    <c:v>$30,558 </c:v>
                  </c:pt>
                  <c:pt idx="69">
                    <c:v>$29,866 </c:v>
                  </c:pt>
                  <c:pt idx="70">
                    <c:v>$0 </c:v>
                  </c:pt>
                  <c:pt idx="71">
                    <c:v>$31,494 </c:v>
                  </c:pt>
                  <c:pt idx="72">
                    <c:v>$32,178 </c:v>
                  </c:pt>
                  <c:pt idx="73">
                    <c:v>$24,596 </c:v>
                  </c:pt>
                  <c:pt idx="74">
                    <c:v>$33,355 </c:v>
                  </c:pt>
                  <c:pt idx="75">
                    <c:v>$0 </c:v>
                  </c:pt>
                  <c:pt idx="76">
                    <c:v>$32,340 </c:v>
                  </c:pt>
                  <c:pt idx="77">
                    <c:v>$35,400 </c:v>
                  </c:pt>
                  <c:pt idx="78">
                    <c:v>$0 </c:v>
                  </c:pt>
                  <c:pt idx="79">
                    <c:v>$0 </c:v>
                  </c:pt>
                  <c:pt idx="80">
                    <c:v>$45,760 </c:v>
                  </c:pt>
                  <c:pt idx="81">
                    <c:v>$38,172 </c:v>
                  </c:pt>
                  <c:pt idx="82">
                    <c:v>$0 </c:v>
                  </c:pt>
                  <c:pt idx="83">
                    <c:v>$0 </c:v>
                  </c:pt>
                  <c:pt idx="84">
                    <c:v>$0 </c:v>
                  </c:pt>
                  <c:pt idx="85">
                    <c:v>$40,496 </c:v>
                  </c:pt>
                  <c:pt idx="86">
                    <c:v>$0 </c:v>
                  </c:pt>
                  <c:pt idx="87">
                    <c:v>$26,856 </c:v>
                  </c:pt>
                  <c:pt idx="88">
                    <c:v>$81,600 </c:v>
                  </c:pt>
                  <c:pt idx="89">
                    <c:v>$0 </c:v>
                  </c:pt>
                  <c:pt idx="90">
                    <c:v>$47,580 </c:v>
                  </c:pt>
                  <c:pt idx="91">
                    <c:v>$43,325 </c:v>
                  </c:pt>
                  <c:pt idx="92">
                    <c:v>$48,350 </c:v>
                  </c:pt>
                  <c:pt idx="93">
                    <c:v>$49,824 </c:v>
                  </c:pt>
                  <c:pt idx="94">
                    <c:v>$46,546 </c:v>
                  </c:pt>
                  <c:pt idx="95">
                    <c:v>$0 </c:v>
                  </c:pt>
                  <c:pt idx="96">
                    <c:v>$48,900 </c:v>
                  </c:pt>
                  <c:pt idx="97">
                    <c:v>$49,714 </c:v>
                  </c:pt>
                  <c:pt idx="98">
                    <c:v>$80,269 </c:v>
                  </c:pt>
                  <c:pt idx="99">
                    <c:v>$0 </c:v>
                  </c:pt>
                  <c:pt idx="100">
                    <c:v>$51,550 </c:v>
                  </c:pt>
                  <c:pt idx="101">
                    <c:v>$62,500 </c:v>
                  </c:pt>
                  <c:pt idx="102">
                    <c:v>$63,650 </c:v>
                  </c:pt>
                  <c:pt idx="103">
                    <c:v>$0 </c:v>
                  </c:pt>
                  <c:pt idx="104">
                    <c:v>$0 </c:v>
                  </c:pt>
                  <c:pt idx="105">
                    <c:v>$71,675 </c:v>
                  </c:pt>
                  <c:pt idx="106">
                    <c:v>$71,675 </c:v>
                  </c:pt>
                  <c:pt idx="107">
                    <c:v>$0 </c:v>
                  </c:pt>
                  <c:pt idx="108">
                    <c:v>$64,400 </c:v>
                  </c:pt>
                  <c:pt idx="109">
                    <c:v>$73,600 </c:v>
                  </c:pt>
                  <c:pt idx="110">
                    <c:v>$74,075 </c:v>
                  </c:pt>
                  <c:pt idx="111">
                    <c:v>$74,075 </c:v>
                  </c:pt>
                  <c:pt idx="112">
                    <c:v>$81,542 </c:v>
                  </c:pt>
                  <c:pt idx="113">
                    <c:v>$92,500 </c:v>
                  </c:pt>
                  <c:pt idx="114">
                    <c:v>$20,250 </c:v>
                  </c:pt>
                  <c:pt idx="115">
                    <c:v>$91,550 </c:v>
                  </c:pt>
                  <c:pt idx="116">
                    <c:v>$106,107 </c:v>
                  </c:pt>
                  <c:pt idx="117">
                    <c:v>$0 </c:v>
                  </c:pt>
                  <c:pt idx="118">
                    <c:v>$0 </c:v>
                  </c:pt>
                  <c:pt idx="119">
                    <c:v>$0 </c:v>
                  </c:pt>
                  <c:pt idx="120">
                    <c:v>$100,000 </c:v>
                  </c:pt>
                  <c:pt idx="121">
                    <c:v>$0 </c:v>
                  </c:pt>
                  <c:pt idx="122">
                    <c:v>$95,000 </c:v>
                  </c:pt>
                  <c:pt idx="123">
                    <c:v>$100,000 </c:v>
                  </c:pt>
                  <c:pt idx="124">
                    <c:v>$121,600 </c:v>
                  </c:pt>
                  <c:pt idx="125">
                    <c:v>$0 </c:v>
                  </c:pt>
                  <c:pt idx="126">
                    <c:v>$0 </c:v>
                  </c:pt>
                  <c:pt idx="127">
                    <c:v>$74,841 </c:v>
                  </c:pt>
                  <c:pt idx="128">
                    <c:v>$103,510 </c:v>
                  </c:pt>
                  <c:pt idx="129">
                    <c:v>$130,285 </c:v>
                  </c:pt>
                  <c:pt idx="130">
                    <c:v>$156,800 </c:v>
                  </c:pt>
                  <c:pt idx="131">
                    <c:v>$160,489 </c:v>
                  </c:pt>
                  <c:pt idx="132">
                    <c:v>$162,325 </c:v>
                  </c:pt>
                  <c:pt idx="133">
                    <c:v>$162,325 </c:v>
                  </c:pt>
                  <c:pt idx="134">
                    <c:v>$162,352 </c:v>
                  </c:pt>
                  <c:pt idx="135">
                    <c:v>$170,281 </c:v>
                  </c:pt>
                  <c:pt idx="136">
                    <c:v>$158,689 </c:v>
                  </c:pt>
                  <c:pt idx="137">
                    <c:v>$171,487 </c:v>
                  </c:pt>
                  <c:pt idx="138">
                    <c:v>$171,100 </c:v>
                  </c:pt>
                  <c:pt idx="139">
                    <c:v>$316,512 </c:v>
                  </c:pt>
                </c:lvl>
                <c:lvl>
                  <c:pt idx="0">
                    <c:v>$20,000 </c:v>
                  </c:pt>
                  <c:pt idx="1">
                    <c:v>$8,750 </c:v>
                  </c:pt>
                  <c:pt idx="2">
                    <c:v>$7,000 </c:v>
                  </c:pt>
                  <c:pt idx="3">
                    <c:v>$7,000 </c:v>
                  </c:pt>
                  <c:pt idx="4">
                    <c:v>$8,000 </c:v>
                  </c:pt>
                  <c:pt idx="5">
                    <c:v>$9,500 </c:v>
                  </c:pt>
                  <c:pt idx="6">
                    <c:v>$11,000 </c:v>
                  </c:pt>
                  <c:pt idx="7">
                    <c:v>$7,500 </c:v>
                  </c:pt>
                  <c:pt idx="8">
                    <c:v>$9,500 </c:v>
                  </c:pt>
                  <c:pt idx="9">
                    <c:v>$8,000 </c:v>
                  </c:pt>
                  <c:pt idx="10">
                    <c:v>$9,000 </c:v>
                  </c:pt>
                  <c:pt idx="11">
                    <c:v>$9,000 </c:v>
                  </c:pt>
                  <c:pt idx="12">
                    <c:v>$4,500 </c:v>
                  </c:pt>
                  <c:pt idx="13">
                    <c:v>$30,000 </c:v>
                  </c:pt>
                  <c:pt idx="14">
                    <c:v>$12,500 </c:v>
                  </c:pt>
                  <c:pt idx="15">
                    <c:v>$23,000 </c:v>
                  </c:pt>
                  <c:pt idx="16">
                    <c:v>$12,500 </c:v>
                  </c:pt>
                  <c:pt idx="17">
                    <c:v>$13,000 </c:v>
                  </c:pt>
                  <c:pt idx="18">
                    <c:v>$18,000 </c:v>
                  </c:pt>
                  <c:pt idx="19">
                    <c:v>$24,000 </c:v>
                  </c:pt>
                  <c:pt idx="20">
                    <c:v>$15,000 </c:v>
                  </c:pt>
                  <c:pt idx="21">
                    <c:v>$15,000 </c:v>
                  </c:pt>
                  <c:pt idx="22">
                    <c:v>$23,500 </c:v>
                  </c:pt>
                  <c:pt idx="23">
                    <c:v>$26,000 </c:v>
                  </c:pt>
                  <c:pt idx="24">
                    <c:v>$28,000 </c:v>
                  </c:pt>
                  <c:pt idx="25">
                    <c:v>$27,000 </c:v>
                  </c:pt>
                  <c:pt idx="26">
                    <c:v>$26,000 </c:v>
                  </c:pt>
                  <c:pt idx="27">
                    <c:v>$30,000 </c:v>
                  </c:pt>
                  <c:pt idx="28">
                    <c:v>$13,500 </c:v>
                  </c:pt>
                  <c:pt idx="29">
                    <c:v>$15,000 </c:v>
                  </c:pt>
                  <c:pt idx="30">
                    <c:v>$19,900 </c:v>
                  </c:pt>
                  <c:pt idx="31">
                    <c:v>$32,500 </c:v>
                  </c:pt>
                  <c:pt idx="32">
                    <c:v>$15,000 </c:v>
                  </c:pt>
                  <c:pt idx="33">
                    <c:v>$12,000 </c:v>
                  </c:pt>
                  <c:pt idx="34">
                    <c:v>$24,500 </c:v>
                  </c:pt>
                  <c:pt idx="35">
                    <c:v>$11,000 </c:v>
                  </c:pt>
                  <c:pt idx="36">
                    <c:v>$35,000 </c:v>
                  </c:pt>
                  <c:pt idx="37">
                    <c:v>$27,000 </c:v>
                  </c:pt>
                  <c:pt idx="38">
                    <c:v>$34,000 </c:v>
                  </c:pt>
                  <c:pt idx="39">
                    <c:v>$29,000 </c:v>
                  </c:pt>
                  <c:pt idx="40">
                    <c:v>$37,900 </c:v>
                  </c:pt>
                  <c:pt idx="41">
                    <c:v>$35,000 </c:v>
                  </c:pt>
                  <c:pt idx="42">
                    <c:v>$25,000 </c:v>
                  </c:pt>
                  <c:pt idx="43">
                    <c:v>$25,000 </c:v>
                  </c:pt>
                  <c:pt idx="44">
                    <c:v>$30,000 </c:v>
                  </c:pt>
                  <c:pt idx="45">
                    <c:v>$54,500 </c:v>
                  </c:pt>
                  <c:pt idx="46">
                    <c:v>$40,000 </c:v>
                  </c:pt>
                  <c:pt idx="47">
                    <c:v>$99,900 </c:v>
                  </c:pt>
                  <c:pt idx="48">
                    <c:v>$34,000 </c:v>
                  </c:pt>
                  <c:pt idx="49">
                    <c:v>$27,000 </c:v>
                  </c:pt>
                  <c:pt idx="50">
                    <c:v>$45,000 </c:v>
                  </c:pt>
                  <c:pt idx="51">
                    <c:v>$25,000 </c:v>
                  </c:pt>
                  <c:pt idx="52">
                    <c:v>$28,000 </c:v>
                  </c:pt>
                  <c:pt idx="53">
                    <c:v>$29,000 </c:v>
                  </c:pt>
                  <c:pt idx="54">
                    <c:v>$30,000 </c:v>
                  </c:pt>
                  <c:pt idx="55">
                    <c:v>$20,000 </c:v>
                  </c:pt>
                  <c:pt idx="56">
                    <c:v>$49,900 </c:v>
                  </c:pt>
                  <c:pt idx="57">
                    <c:v>$19,500 </c:v>
                  </c:pt>
                  <c:pt idx="58">
                    <c:v>$30,000 </c:v>
                  </c:pt>
                  <c:pt idx="59">
                    <c:v>$31,500 </c:v>
                  </c:pt>
                  <c:pt idx="60">
                    <c:v>$15,000 </c:v>
                  </c:pt>
                  <c:pt idx="61">
                    <c:v>$67,029 </c:v>
                  </c:pt>
                  <c:pt idx="62">
                    <c:v>$29,000 </c:v>
                  </c:pt>
                  <c:pt idx="63">
                    <c:v>$65,000 </c:v>
                  </c:pt>
                  <c:pt idx="64">
                    <c:v>$35,000 </c:v>
                  </c:pt>
                  <c:pt idx="65">
                    <c:v>$29,900 </c:v>
                  </c:pt>
                  <c:pt idx="66">
                    <c:v>$52,500 </c:v>
                  </c:pt>
                  <c:pt idx="67">
                    <c:v>$50,000 </c:v>
                  </c:pt>
                  <c:pt idx="68">
                    <c:v>$22,000 </c:v>
                  </c:pt>
                  <c:pt idx="69">
                    <c:v>$47,900 </c:v>
                  </c:pt>
                  <c:pt idx="70">
                    <c:v>$26,500 </c:v>
                  </c:pt>
                  <c:pt idx="71">
                    <c:v>$50,000 </c:v>
                  </c:pt>
                  <c:pt idx="72">
                    <c:v>$30,000 </c:v>
                  </c:pt>
                  <c:pt idx="73">
                    <c:v>$67,500 </c:v>
                  </c:pt>
                  <c:pt idx="74">
                    <c:v>$25,500 </c:v>
                  </c:pt>
                  <c:pt idx="75">
                    <c:v>$38,000 </c:v>
                  </c:pt>
                  <c:pt idx="76">
                    <c:v>$40,000 </c:v>
                  </c:pt>
                  <c:pt idx="77">
                    <c:v>$21,000 </c:v>
                  </c:pt>
                  <c:pt idx="78">
                    <c:v>$50,000 </c:v>
                  </c:pt>
                  <c:pt idx="79">
                    <c:v>$25,000 </c:v>
                  </c:pt>
                  <c:pt idx="80">
                    <c:v>$48,000 </c:v>
                  </c:pt>
                  <c:pt idx="81">
                    <c:v>$50,000 </c:v>
                  </c:pt>
                  <c:pt idx="82">
                    <c:v>$33,000 </c:v>
                  </c:pt>
                  <c:pt idx="83">
                    <c:v>$40,500 </c:v>
                  </c:pt>
                  <c:pt idx="84">
                    <c:v>$40,500 </c:v>
                  </c:pt>
                  <c:pt idx="85">
                    <c:v>$56,000 </c:v>
                  </c:pt>
                  <c:pt idx="86">
                    <c:v>$59,900 </c:v>
                  </c:pt>
                  <c:pt idx="87">
                    <c:v>$25,000 </c:v>
                  </c:pt>
                  <c:pt idx="88">
                    <c:v>$54,000 </c:v>
                  </c:pt>
                  <c:pt idx="89">
                    <c:v>$45,000 </c:v>
                  </c:pt>
                  <c:pt idx="90">
                    <c:v>$54,750 </c:v>
                  </c:pt>
                  <c:pt idx="91">
                    <c:v>$40,000 </c:v>
                  </c:pt>
                  <c:pt idx="92">
                    <c:v>$87,500 </c:v>
                  </c:pt>
                  <c:pt idx="93">
                    <c:v>$60,000 </c:v>
                  </c:pt>
                  <c:pt idx="94">
                    <c:v>$67,500 </c:v>
                  </c:pt>
                  <c:pt idx="95">
                    <c:v>$90,000 </c:v>
                  </c:pt>
                  <c:pt idx="96">
                    <c:v>$55,000 </c:v>
                  </c:pt>
                  <c:pt idx="97">
                    <c:v>$80,000 </c:v>
                  </c:pt>
                  <c:pt idx="98">
                    <c:v>$114,900 </c:v>
                  </c:pt>
                  <c:pt idx="99">
                    <c:v>$64,380 </c:v>
                  </c:pt>
                  <c:pt idx="100">
                    <c:v>$49,900 </c:v>
                  </c:pt>
                  <c:pt idx="101">
                    <c:v>$47,500 </c:v>
                  </c:pt>
                  <c:pt idx="102">
                    <c:v>$60,000 </c:v>
                  </c:pt>
                  <c:pt idx="103">
                    <c:v>$120,000 </c:v>
                  </c:pt>
                  <c:pt idx="104">
                    <c:v>$64,900 </c:v>
                  </c:pt>
                  <c:pt idx="105">
                    <c:v>$52,200 </c:v>
                  </c:pt>
                  <c:pt idx="106">
                    <c:v>$70,500 </c:v>
                  </c:pt>
                  <c:pt idx="107">
                    <c:v>$45,000 </c:v>
                  </c:pt>
                  <c:pt idx="108">
                    <c:v>$45,000 </c:v>
                  </c:pt>
                  <c:pt idx="109">
                    <c:v>$85,000 </c:v>
                  </c:pt>
                  <c:pt idx="110">
                    <c:v>$90,000 </c:v>
                  </c:pt>
                  <c:pt idx="111">
                    <c:v>$79,900 </c:v>
                  </c:pt>
                  <c:pt idx="112">
                    <c:v>$140,000 </c:v>
                  </c:pt>
                  <c:pt idx="113">
                    <c:v>$90,500 </c:v>
                  </c:pt>
                  <c:pt idx="114">
                    <c:v>$90,000 </c:v>
                  </c:pt>
                  <c:pt idx="115">
                    <c:v>$110,000 </c:v>
                  </c:pt>
                  <c:pt idx="116">
                    <c:v>$120,652 </c:v>
                  </c:pt>
                  <c:pt idx="117">
                    <c:v>$131,000 </c:v>
                  </c:pt>
                  <c:pt idx="118">
                    <c:v>$49,500 </c:v>
                  </c:pt>
                  <c:pt idx="119">
                    <c:v>$120,000 </c:v>
                  </c:pt>
                  <c:pt idx="120">
                    <c:v>$85,000 </c:v>
                  </c:pt>
                  <c:pt idx="121">
                    <c:v>$95,000 </c:v>
                  </c:pt>
                  <c:pt idx="122">
                    <c:v>$150,000 </c:v>
                  </c:pt>
                  <c:pt idx="123">
                    <c:v>$120,000 </c:v>
                  </c:pt>
                  <c:pt idx="124">
                    <c:v>$140,000 </c:v>
                  </c:pt>
                  <c:pt idx="125">
                    <c:v>$110,000 </c:v>
                  </c:pt>
                  <c:pt idx="126">
                    <c:v>$124,900 </c:v>
                  </c:pt>
                  <c:pt idx="127">
                    <c:v>$85,000 </c:v>
                  </c:pt>
                  <c:pt idx="128">
                    <c:v>$80,000 </c:v>
                  </c:pt>
                  <c:pt idx="129">
                    <c:v>$177,000 </c:v>
                  </c:pt>
                  <c:pt idx="130">
                    <c:v>$160,000 </c:v>
                  </c:pt>
                  <c:pt idx="131">
                    <c:v>$201,000 </c:v>
                  </c:pt>
                  <c:pt idx="132">
                    <c:v>$140,000 </c:v>
                  </c:pt>
                  <c:pt idx="133">
                    <c:v>$115,000 </c:v>
                  </c:pt>
                  <c:pt idx="134">
                    <c:v>$145,000 </c:v>
                  </c:pt>
                  <c:pt idx="135">
                    <c:v>$232,000 </c:v>
                  </c:pt>
                  <c:pt idx="136">
                    <c:v>$175,000 </c:v>
                  </c:pt>
                  <c:pt idx="137">
                    <c:v>$160,000 </c:v>
                  </c:pt>
                  <c:pt idx="138">
                    <c:v>$250,000 </c:v>
                  </c:pt>
                  <c:pt idx="139">
                    <c:v>$219,285 </c:v>
                  </c:pt>
                </c:lvl>
                <c:lvl>
                  <c:pt idx="0">
                    <c:v>$0 </c:v>
                  </c:pt>
                  <c:pt idx="1">
                    <c:v>$2,340 </c:v>
                  </c:pt>
                  <c:pt idx="2">
                    <c:v>$3,600 </c:v>
                  </c:pt>
                  <c:pt idx="3">
                    <c:v>$0 </c:v>
                  </c:pt>
                  <c:pt idx="4">
                    <c:v>$4,560 </c:v>
                  </c:pt>
                  <c:pt idx="5">
                    <c:v>$0 </c:v>
                  </c:pt>
                  <c:pt idx="6">
                    <c:v>$6,300 </c:v>
                  </c:pt>
                  <c:pt idx="7">
                    <c:v>$7,095 </c:v>
                  </c:pt>
                  <c:pt idx="8">
                    <c:v>$0 </c:v>
                  </c:pt>
                  <c:pt idx="9">
                    <c:v>$7,600 </c:v>
                  </c:pt>
                  <c:pt idx="10">
                    <c:v>$0 </c:v>
                  </c:pt>
                  <c:pt idx="11">
                    <c:v>$8,200 </c:v>
                  </c:pt>
                  <c:pt idx="12">
                    <c:v>$0 </c:v>
                  </c:pt>
                  <c:pt idx="13">
                    <c:v>$0 </c:v>
                  </c:pt>
                  <c:pt idx="14">
                    <c:v>$10,300 </c:v>
                  </c:pt>
                  <c:pt idx="15">
                    <c:v>$0 </c:v>
                  </c:pt>
                  <c:pt idx="16">
                    <c:v>$0 </c:v>
                  </c:pt>
                  <c:pt idx="17">
                    <c:v>$0 </c:v>
                  </c:pt>
                  <c:pt idx="18">
                    <c:v>$0 </c:v>
                  </c:pt>
                  <c:pt idx="19">
                    <c:v>$14,174 </c:v>
                  </c:pt>
                  <c:pt idx="20">
                    <c:v>$0 </c:v>
                  </c:pt>
                  <c:pt idx="21">
                    <c:v>$5,220 </c:v>
                  </c:pt>
                  <c:pt idx="22">
                    <c:v>$4,350 </c:v>
                  </c:pt>
                  <c:pt idx="23">
                    <c:v>$0 </c:v>
                  </c:pt>
                  <c:pt idx="24">
                    <c:v>$0 </c:v>
                  </c:pt>
                  <c:pt idx="25">
                    <c:v>$0 </c:v>
                  </c:pt>
                  <c:pt idx="26">
                    <c:v>$0 </c:v>
                  </c:pt>
                  <c:pt idx="27">
                    <c:v>$0 </c:v>
                  </c:pt>
                  <c:pt idx="28">
                    <c:v>$0 </c:v>
                  </c:pt>
                  <c:pt idx="29">
                    <c:v>$0 </c:v>
                  </c:pt>
                  <c:pt idx="30">
                    <c:v>$0 </c:v>
                  </c:pt>
                  <c:pt idx="31">
                    <c:v>$0 </c:v>
                  </c:pt>
                  <c:pt idx="32">
                    <c:v>$21,241 </c:v>
                  </c:pt>
                  <c:pt idx="33">
                    <c:v>$0 </c:v>
                  </c:pt>
                  <c:pt idx="34">
                    <c:v>$0 </c:v>
                  </c:pt>
                  <c:pt idx="35">
                    <c:v>$20,575 </c:v>
                  </c:pt>
                  <c:pt idx="36">
                    <c:v>$0 </c:v>
                  </c:pt>
                  <c:pt idx="37">
                    <c:v>$0 </c:v>
                  </c:pt>
                  <c:pt idx="38">
                    <c:v>$0 </c:v>
                  </c:pt>
                  <c:pt idx="39">
                    <c:v>$20,901 </c:v>
                  </c:pt>
                  <c:pt idx="40">
                    <c:v>$25,820 </c:v>
                  </c:pt>
                  <c:pt idx="41">
                    <c:v>$0 </c:v>
                  </c:pt>
                  <c:pt idx="42">
                    <c:v>$0 </c:v>
                  </c:pt>
                  <c:pt idx="43">
                    <c:v>$28,891 </c:v>
                  </c:pt>
                  <c:pt idx="44">
                    <c:v>$27,332 </c:v>
                  </c:pt>
                  <c:pt idx="45">
                    <c:v>$25,946 </c:v>
                  </c:pt>
                  <c:pt idx="46">
                    <c:v>$17,784 </c:v>
                  </c:pt>
                  <c:pt idx="47">
                    <c:v>$29,987 </c:v>
                  </c:pt>
                  <c:pt idx="48">
                    <c:v>$0 </c:v>
                  </c:pt>
                  <c:pt idx="49">
                    <c:v>$0 </c:v>
                  </c:pt>
                  <c:pt idx="50">
                    <c:v>$29,892 </c:v>
                  </c:pt>
                  <c:pt idx="51">
                    <c:v>$0 </c:v>
                  </c:pt>
                  <c:pt idx="52">
                    <c:v>$0 </c:v>
                  </c:pt>
                  <c:pt idx="53">
                    <c:v>$29,783 </c:v>
                  </c:pt>
                  <c:pt idx="54">
                    <c:v>$29,892 </c:v>
                  </c:pt>
                  <c:pt idx="55">
                    <c:v>$30,000 </c:v>
                  </c:pt>
                  <c:pt idx="56">
                    <c:v>$30,000 </c:v>
                  </c:pt>
                  <c:pt idx="57">
                    <c:v>$0 </c:v>
                  </c:pt>
                  <c:pt idx="58">
                    <c:v>$29,896 </c:v>
                  </c:pt>
                  <c:pt idx="59">
                    <c:v>$30,018 </c:v>
                  </c:pt>
                  <c:pt idx="60">
                    <c:v>$0 </c:v>
                  </c:pt>
                  <c:pt idx="61">
                    <c:v>$34,525 </c:v>
                  </c:pt>
                  <c:pt idx="62">
                    <c:v>$29,905 </c:v>
                  </c:pt>
                  <c:pt idx="63">
                    <c:v>$30,180 </c:v>
                  </c:pt>
                  <c:pt idx="64">
                    <c:v>$0 </c:v>
                  </c:pt>
                  <c:pt idx="65">
                    <c:v>$0 </c:v>
                  </c:pt>
                  <c:pt idx="66">
                    <c:v>$29,892 </c:v>
                  </c:pt>
                  <c:pt idx="67">
                    <c:v>$18,430 </c:v>
                  </c:pt>
                  <c:pt idx="68">
                    <c:v>$30,558 </c:v>
                  </c:pt>
                  <c:pt idx="69">
                    <c:v>$29,866 </c:v>
                  </c:pt>
                  <c:pt idx="70">
                    <c:v>$0 </c:v>
                  </c:pt>
                  <c:pt idx="71">
                    <c:v>$31,494 </c:v>
                  </c:pt>
                  <c:pt idx="72">
                    <c:v>$32,178 </c:v>
                  </c:pt>
                  <c:pt idx="73">
                    <c:v>$24,596 </c:v>
                  </c:pt>
                  <c:pt idx="74">
                    <c:v>$33,355 </c:v>
                  </c:pt>
                  <c:pt idx="75">
                    <c:v>$0 </c:v>
                  </c:pt>
                  <c:pt idx="76">
                    <c:v>$32,340 </c:v>
                  </c:pt>
                  <c:pt idx="77">
                    <c:v>$35,400 </c:v>
                  </c:pt>
                  <c:pt idx="78">
                    <c:v>$0 </c:v>
                  </c:pt>
                  <c:pt idx="79">
                    <c:v>$0 </c:v>
                  </c:pt>
                  <c:pt idx="80">
                    <c:v>$45,760 </c:v>
                  </c:pt>
                  <c:pt idx="81">
                    <c:v>$38,172 </c:v>
                  </c:pt>
                  <c:pt idx="82">
                    <c:v>$0 </c:v>
                  </c:pt>
                  <c:pt idx="83">
                    <c:v>$0 </c:v>
                  </c:pt>
                  <c:pt idx="84">
                    <c:v>$0 </c:v>
                  </c:pt>
                  <c:pt idx="85">
                    <c:v>$40,496 </c:v>
                  </c:pt>
                  <c:pt idx="86">
                    <c:v>$0 </c:v>
                  </c:pt>
                  <c:pt idx="87">
                    <c:v>$26,856 </c:v>
                  </c:pt>
                  <c:pt idx="88">
                    <c:v>$81,600 </c:v>
                  </c:pt>
                  <c:pt idx="89">
                    <c:v>$0 </c:v>
                  </c:pt>
                  <c:pt idx="90">
                    <c:v>$47,580 </c:v>
                  </c:pt>
                  <c:pt idx="91">
                    <c:v>$43,325 </c:v>
                  </c:pt>
                  <c:pt idx="92">
                    <c:v>$48,350 </c:v>
                  </c:pt>
                  <c:pt idx="93">
                    <c:v>$49,824 </c:v>
                  </c:pt>
                  <c:pt idx="94">
                    <c:v>$46,546 </c:v>
                  </c:pt>
                  <c:pt idx="95">
                    <c:v>$0 </c:v>
                  </c:pt>
                  <c:pt idx="96">
                    <c:v>$48,900 </c:v>
                  </c:pt>
                  <c:pt idx="97">
                    <c:v>$49,714 </c:v>
                  </c:pt>
                  <c:pt idx="98">
                    <c:v>$80,269 </c:v>
                  </c:pt>
                  <c:pt idx="99">
                    <c:v>$0 </c:v>
                  </c:pt>
                  <c:pt idx="100">
                    <c:v>$51,550 </c:v>
                  </c:pt>
                  <c:pt idx="101">
                    <c:v>$62,500 </c:v>
                  </c:pt>
                  <c:pt idx="102">
                    <c:v>$63,650 </c:v>
                  </c:pt>
                  <c:pt idx="103">
                    <c:v>$0 </c:v>
                  </c:pt>
                  <c:pt idx="104">
                    <c:v>$0 </c:v>
                  </c:pt>
                  <c:pt idx="105">
                    <c:v>$71,675 </c:v>
                  </c:pt>
                  <c:pt idx="106">
                    <c:v>$71,675 </c:v>
                  </c:pt>
                  <c:pt idx="107">
                    <c:v>$0 </c:v>
                  </c:pt>
                  <c:pt idx="108">
                    <c:v>$64,400 </c:v>
                  </c:pt>
                  <c:pt idx="109">
                    <c:v>$73,600 </c:v>
                  </c:pt>
                  <c:pt idx="110">
                    <c:v>$74,075 </c:v>
                  </c:pt>
                  <c:pt idx="111">
                    <c:v>$74,075 </c:v>
                  </c:pt>
                  <c:pt idx="112">
                    <c:v>$81,542 </c:v>
                  </c:pt>
                  <c:pt idx="113">
                    <c:v>$92,500 </c:v>
                  </c:pt>
                  <c:pt idx="114">
                    <c:v>$20,250 </c:v>
                  </c:pt>
                  <c:pt idx="115">
                    <c:v>$91,550 </c:v>
                  </c:pt>
                  <c:pt idx="116">
                    <c:v>$106,107 </c:v>
                  </c:pt>
                  <c:pt idx="117">
                    <c:v>$0 </c:v>
                  </c:pt>
                  <c:pt idx="118">
                    <c:v>$0 </c:v>
                  </c:pt>
                  <c:pt idx="119">
                    <c:v>$0 </c:v>
                  </c:pt>
                  <c:pt idx="120">
                    <c:v>$100,000 </c:v>
                  </c:pt>
                  <c:pt idx="121">
                    <c:v>$0 </c:v>
                  </c:pt>
                  <c:pt idx="122">
                    <c:v>$95,000 </c:v>
                  </c:pt>
                  <c:pt idx="123">
                    <c:v>$100,000 </c:v>
                  </c:pt>
                  <c:pt idx="124">
                    <c:v>$121,600 </c:v>
                  </c:pt>
                  <c:pt idx="125">
                    <c:v>$0 </c:v>
                  </c:pt>
                  <c:pt idx="126">
                    <c:v>$0 </c:v>
                  </c:pt>
                  <c:pt idx="127">
                    <c:v>$74,841 </c:v>
                  </c:pt>
                  <c:pt idx="128">
                    <c:v>$103,510 </c:v>
                  </c:pt>
                  <c:pt idx="129">
                    <c:v>$130,285 </c:v>
                  </c:pt>
                  <c:pt idx="130">
                    <c:v>$156,800 </c:v>
                  </c:pt>
                  <c:pt idx="131">
                    <c:v>$160,489 </c:v>
                  </c:pt>
                  <c:pt idx="132">
                    <c:v>$162,325 </c:v>
                  </c:pt>
                  <c:pt idx="133">
                    <c:v>$162,325 </c:v>
                  </c:pt>
                  <c:pt idx="134">
                    <c:v>$162,352 </c:v>
                  </c:pt>
                  <c:pt idx="135">
                    <c:v>$170,281 </c:v>
                  </c:pt>
                  <c:pt idx="136">
                    <c:v>$158,689 </c:v>
                  </c:pt>
                  <c:pt idx="137">
                    <c:v>$171,487 </c:v>
                  </c:pt>
                  <c:pt idx="138">
                    <c:v>$171,100 </c:v>
                  </c:pt>
                  <c:pt idx="139">
                    <c:v>$357,227 </c:v>
                  </c:pt>
                </c:lvl>
                <c:lvl>
                  <c:pt idx="0">
                    <c:v>55.00 </c:v>
                  </c:pt>
                  <c:pt idx="1">
                    <c:v>67.43 </c:v>
                  </c:pt>
                  <c:pt idx="2">
                    <c:v>25.71 </c:v>
                  </c:pt>
                  <c:pt idx="3">
                    <c:v>21.43 </c:v>
                  </c:pt>
                  <c:pt idx="4">
                    <c:v>123.75 </c:v>
                  </c:pt>
                  <c:pt idx="5">
                    <c:v>21.05 </c:v>
                  </c:pt>
                  <c:pt idx="6">
                    <c:v>68.18 </c:v>
                  </c:pt>
                  <c:pt idx="7">
                    <c:v>66.67 </c:v>
                  </c:pt>
                  <c:pt idx="8">
                    <c:v>25.26 </c:v>
                  </c:pt>
                  <c:pt idx="9">
                    <c:v>42.50 </c:v>
                  </c:pt>
                  <c:pt idx="10">
                    <c:v>41.11 </c:v>
                  </c:pt>
                  <c:pt idx="11">
                    <c:v>126.67 </c:v>
                  </c:pt>
                  <c:pt idx="12">
                    <c:v>248.89 </c:v>
                  </c:pt>
                  <c:pt idx="13">
                    <c:v>22.33 </c:v>
                  </c:pt>
                  <c:pt idx="14">
                    <c:v>37.60 </c:v>
                  </c:pt>
                  <c:pt idx="15">
                    <c:v>26.52 </c:v>
                  </c:pt>
                  <c:pt idx="16">
                    <c:v>30.40 </c:v>
                  </c:pt>
                  <c:pt idx="17">
                    <c:v>50.77 </c:v>
                  </c:pt>
                  <c:pt idx="18">
                    <c:v>41.11 </c:v>
                  </c:pt>
                  <c:pt idx="19">
                    <c:v>31.25 </c:v>
                  </c:pt>
                  <c:pt idx="20">
                    <c:v>36.00 </c:v>
                  </c:pt>
                  <c:pt idx="21">
                    <c:v>60.67 </c:v>
                  </c:pt>
                  <c:pt idx="22">
                    <c:v>32.77 </c:v>
                  </c:pt>
                  <c:pt idx="23">
                    <c:v>30.77 </c:v>
                  </c:pt>
                  <c:pt idx="24">
                    <c:v>30.00 </c:v>
                  </c:pt>
                  <c:pt idx="25">
                    <c:v>31.11 </c:v>
                  </c:pt>
                  <c:pt idx="26">
                    <c:v>30.77 </c:v>
                  </c:pt>
                  <c:pt idx="27">
                    <c:v>34.67 </c:v>
                  </c:pt>
                  <c:pt idx="28">
                    <c:v>51.85 </c:v>
                  </c:pt>
                  <c:pt idx="29">
                    <c:v>40.00 </c:v>
                  </c:pt>
                  <c:pt idx="30">
                    <c:v>39.20 </c:v>
                  </c:pt>
                  <c:pt idx="31">
                    <c:v>22.15 </c:v>
                  </c:pt>
                  <c:pt idx="32">
                    <c:v>46.67 </c:v>
                  </c:pt>
                  <c:pt idx="33">
                    <c:v>50.00 </c:v>
                  </c:pt>
                  <c:pt idx="34">
                    <c:v>32.65 </c:v>
                  </c:pt>
                  <c:pt idx="35">
                    <c:v>67.27 </c:v>
                  </c:pt>
                  <c:pt idx="36">
                    <c:v>24.29 </c:v>
                  </c:pt>
                  <c:pt idx="37">
                    <c:v>31.85 </c:v>
                  </c:pt>
                  <c:pt idx="38">
                    <c:v>43.53 </c:v>
                  </c:pt>
                  <c:pt idx="39">
                    <c:v>31.72 </c:v>
                  </c:pt>
                  <c:pt idx="40">
                    <c:v>23.22 </c:v>
                  </c:pt>
                  <c:pt idx="41">
                    <c:v>37.43 </c:v>
                  </c:pt>
                  <c:pt idx="42">
                    <c:v>40.80 </c:v>
                  </c:pt>
                  <c:pt idx="43">
                    <c:v>41.20 </c:v>
                  </c:pt>
                  <c:pt idx="44">
                    <c:v>33.00 </c:v>
                  </c:pt>
                  <c:pt idx="45">
                    <c:v>56.51 </c:v>
                  </c:pt>
                  <c:pt idx="46">
                    <c:v>31.25 </c:v>
                  </c:pt>
                  <c:pt idx="47">
                    <c:v>22.52 </c:v>
                  </c:pt>
                  <c:pt idx="48">
                    <c:v>55.88 </c:v>
                  </c:pt>
                  <c:pt idx="49">
                    <c:v>70.37 </c:v>
                  </c:pt>
                  <c:pt idx="50">
                    <c:v>30.44 </c:v>
                  </c:pt>
                  <c:pt idx="51">
                    <c:v>44.80 </c:v>
                  </c:pt>
                  <c:pt idx="52">
                    <c:v>42.14 </c:v>
                  </c:pt>
                  <c:pt idx="53">
                    <c:v>37.59 </c:v>
                  </c:pt>
                  <c:pt idx="54">
                    <c:v>37.33 </c:v>
                  </c:pt>
                  <c:pt idx="55">
                    <c:v>62.50 </c:v>
                  </c:pt>
                  <c:pt idx="56">
                    <c:v>23.85 </c:v>
                  </c:pt>
                  <c:pt idx="57">
                    <c:v>50.77 </c:v>
                  </c:pt>
                  <c:pt idx="58">
                    <c:v>39.67 </c:v>
                  </c:pt>
                  <c:pt idx="59">
                    <c:v>35.87 </c:v>
                  </c:pt>
                  <c:pt idx="60">
                    <c:v>66.00 </c:v>
                  </c:pt>
                  <c:pt idx="61">
                    <c:v>16.92 </c:v>
                  </c:pt>
                  <c:pt idx="62">
                    <c:v>41.03 </c:v>
                  </c:pt>
                  <c:pt idx="63">
                    <c:v>20.00 </c:v>
                  </c:pt>
                  <c:pt idx="64">
                    <c:v>54.86 </c:v>
                  </c:pt>
                  <c:pt idx="65">
                    <c:v>40.13 </c:v>
                  </c:pt>
                  <c:pt idx="66">
                    <c:v>22.48 </c:v>
                  </c:pt>
                  <c:pt idx="67">
                    <c:v>63.20 </c:v>
                  </c:pt>
                  <c:pt idx="68">
                    <c:v>54.09 </c:v>
                  </c:pt>
                  <c:pt idx="69">
                    <c:v>32.99 </c:v>
                  </c:pt>
                  <c:pt idx="70">
                    <c:v>43.02 </c:v>
                  </c:pt>
                  <c:pt idx="71">
                    <c:v>27.40 </c:v>
                  </c:pt>
                  <c:pt idx="72">
                    <c:v>44.67 </c:v>
                  </c:pt>
                  <c:pt idx="73">
                    <c:v>24.59 </c:v>
                  </c:pt>
                  <c:pt idx="74">
                    <c:v>46.67 </c:v>
                  </c:pt>
                  <c:pt idx="75">
                    <c:v>33.42 </c:v>
                  </c:pt>
                  <c:pt idx="76">
                    <c:v>36.25 </c:v>
                  </c:pt>
                  <c:pt idx="77">
                    <c:v>41.43 </c:v>
                  </c:pt>
                  <c:pt idx="78">
                    <c:v>38.20 </c:v>
                  </c:pt>
                  <c:pt idx="79">
                    <c:v>63.60 </c:v>
                  </c:pt>
                  <c:pt idx="80">
                    <c:v>48.33 </c:v>
                  </c:pt>
                  <c:pt idx="81">
                    <c:v>33.60 </c:v>
                  </c:pt>
                  <c:pt idx="82">
                    <c:v>56.36 </c:v>
                  </c:pt>
                  <c:pt idx="83">
                    <c:v>70.12 </c:v>
                  </c:pt>
                  <c:pt idx="84">
                    <c:v>43.95 </c:v>
                  </c:pt>
                  <c:pt idx="85">
                    <c:v>24.46 </c:v>
                  </c:pt>
                  <c:pt idx="86">
                    <c:v>29.55 </c:v>
                  </c:pt>
                  <c:pt idx="87">
                    <c:v>38.80 </c:v>
                  </c:pt>
                  <c:pt idx="88">
                    <c:v>45.56 </c:v>
                  </c:pt>
                  <c:pt idx="89">
                    <c:v>38.22 </c:v>
                  </c:pt>
                  <c:pt idx="90">
                    <c:v>34.52 </c:v>
                  </c:pt>
                  <c:pt idx="91">
                    <c:v>61.00 </c:v>
                  </c:pt>
                  <c:pt idx="92">
                    <c:v>22.06 </c:v>
                  </c:pt>
                  <c:pt idx="93">
                    <c:v>32.83 </c:v>
                  </c:pt>
                  <c:pt idx="94">
                    <c:v>32.44 </c:v>
                  </c:pt>
                  <c:pt idx="95">
                    <c:v>26.67 </c:v>
                  </c:pt>
                  <c:pt idx="96">
                    <c:v>42.18 </c:v>
                  </c:pt>
                  <c:pt idx="97">
                    <c:v>26.13 </c:v>
                  </c:pt>
                  <c:pt idx="98">
                    <c:v>25.33 </c:v>
                  </c:pt>
                  <c:pt idx="99">
                    <c:v>34.48 </c:v>
                  </c:pt>
                  <c:pt idx="100">
                    <c:v>45.89 </c:v>
                  </c:pt>
                  <c:pt idx="101">
                    <c:v>49.68 </c:v>
                  </c:pt>
                  <c:pt idx="102">
                    <c:v>43.33 </c:v>
                  </c:pt>
                  <c:pt idx="103">
                    <c:v>20.75 </c:v>
                  </c:pt>
                  <c:pt idx="104">
                    <c:v>40.37 </c:v>
                  </c:pt>
                  <c:pt idx="105">
                    <c:v>71.07 </c:v>
                  </c:pt>
                  <c:pt idx="106">
                    <c:v>52.62 </c:v>
                  </c:pt>
                  <c:pt idx="107">
                    <c:v>49.11 </c:v>
                  </c:pt>
                  <c:pt idx="108">
                    <c:v>51.11 </c:v>
                  </c:pt>
                  <c:pt idx="109">
                    <c:v>33.18 </c:v>
                  </c:pt>
                  <c:pt idx="110">
                    <c:v>29.89 </c:v>
                  </c:pt>
                  <c:pt idx="111">
                    <c:v>33.67 </c:v>
                  </c:pt>
                  <c:pt idx="112">
                    <c:v>26.14 </c:v>
                  </c:pt>
                  <c:pt idx="113">
                    <c:v>34.03 </c:v>
                  </c:pt>
                  <c:pt idx="114">
                    <c:v>31.56 </c:v>
                  </c:pt>
                  <c:pt idx="115">
                    <c:v>29.36 </c:v>
                  </c:pt>
                  <c:pt idx="116">
                    <c:v>42.35 </c:v>
                  </c:pt>
                  <c:pt idx="117">
                    <c:v>33.13 </c:v>
                  </c:pt>
                  <c:pt idx="118">
                    <c:v>88.69 </c:v>
                  </c:pt>
                  <c:pt idx="119">
                    <c:v>29.00 </c:v>
                  </c:pt>
                  <c:pt idx="120">
                    <c:v>40.00 </c:v>
                  </c:pt>
                  <c:pt idx="121">
                    <c:v>35.47 </c:v>
                  </c:pt>
                  <c:pt idx="122">
                    <c:v>26.67 </c:v>
                  </c:pt>
                  <c:pt idx="123">
                    <c:v>31.67 </c:v>
                  </c:pt>
                  <c:pt idx="124">
                    <c:v>44.93 </c:v>
                  </c:pt>
                  <c:pt idx="125">
                    <c:v>29.91 </c:v>
                  </c:pt>
                  <c:pt idx="126">
                    <c:v>26.90 </c:v>
                  </c:pt>
                  <c:pt idx="127">
                    <c:v>38.71 </c:v>
                  </c:pt>
                  <c:pt idx="128">
                    <c:v>45.00 </c:v>
                  </c:pt>
                  <c:pt idx="129">
                    <c:v>0.00 </c:v>
                  </c:pt>
                  <c:pt idx="130">
                    <c:v>31.25 </c:v>
                  </c:pt>
                  <c:pt idx="131">
                    <c:v>33.78 </c:v>
                  </c:pt>
                  <c:pt idx="132">
                    <c:v>44.21 </c:v>
                  </c:pt>
                  <c:pt idx="133">
                    <c:v>56.78 </c:v>
                  </c:pt>
                  <c:pt idx="134">
                    <c:v>44.76 </c:v>
                  </c:pt>
                  <c:pt idx="135">
                    <c:v>28.62 </c:v>
                  </c:pt>
                  <c:pt idx="136">
                    <c:v>40.11 </c:v>
                  </c:pt>
                  <c:pt idx="137">
                    <c:v>39.50 </c:v>
                  </c:pt>
                  <c:pt idx="138">
                    <c:v>27.20 </c:v>
                  </c:pt>
                  <c:pt idx="139">
                    <c:v>39.62 </c:v>
                  </c:pt>
                </c:lvl>
                <c:lvl>
                  <c:pt idx="0">
                    <c:v>$11,000 </c:v>
                  </c:pt>
                  <c:pt idx="1">
                    <c:v>$5,900 </c:v>
                  </c:pt>
                  <c:pt idx="2">
                    <c:v>$1,800 </c:v>
                  </c:pt>
                  <c:pt idx="3">
                    <c:v>$1,500 </c:v>
                  </c:pt>
                  <c:pt idx="4">
                    <c:v>$9,900 </c:v>
                  </c:pt>
                  <c:pt idx="5">
                    <c:v>$2,000 </c:v>
                  </c:pt>
                  <c:pt idx="6">
                    <c:v>$7,500 </c:v>
                  </c:pt>
                  <c:pt idx="7">
                    <c:v>$5,000 </c:v>
                  </c:pt>
                  <c:pt idx="8">
                    <c:v>$2,400 </c:v>
                  </c:pt>
                  <c:pt idx="9">
                    <c:v>$3,400 </c:v>
                  </c:pt>
                  <c:pt idx="10">
                    <c:v>$3,700 </c:v>
                  </c:pt>
                  <c:pt idx="11">
                    <c:v>$11,400 </c:v>
                  </c:pt>
                  <c:pt idx="12">
                    <c:v>$11,200 </c:v>
                  </c:pt>
                  <c:pt idx="13">
                    <c:v>$6,700 </c:v>
                  </c:pt>
                  <c:pt idx="14">
                    <c:v>$4,700 </c:v>
                  </c:pt>
                  <c:pt idx="15">
                    <c:v>$6,100 </c:v>
                  </c:pt>
                  <c:pt idx="16">
                    <c:v>$3,800 </c:v>
                  </c:pt>
                  <c:pt idx="17">
                    <c:v>$6,600 </c:v>
                  </c:pt>
                  <c:pt idx="18">
                    <c:v>$7,400 </c:v>
                  </c:pt>
                  <c:pt idx="19">
                    <c:v>$7,500 </c:v>
                  </c:pt>
                  <c:pt idx="20">
                    <c:v>$5,400 </c:v>
                  </c:pt>
                  <c:pt idx="21">
                    <c:v>$9,100 </c:v>
                  </c:pt>
                  <c:pt idx="22">
                    <c:v>$7,700 </c:v>
                  </c:pt>
                  <c:pt idx="23">
                    <c:v>$8,000 </c:v>
                  </c:pt>
                  <c:pt idx="24">
                    <c:v>$8,400 </c:v>
                  </c:pt>
                  <c:pt idx="25">
                    <c:v>$8,400 </c:v>
                  </c:pt>
                  <c:pt idx="26">
                    <c:v>$8,000 </c:v>
                  </c:pt>
                  <c:pt idx="27">
                    <c:v>$10,400 </c:v>
                  </c:pt>
                  <c:pt idx="28">
                    <c:v>$7,000 </c:v>
                  </c:pt>
                  <c:pt idx="29">
                    <c:v>$6,000 </c:v>
                  </c:pt>
                  <c:pt idx="30">
                    <c:v>$7,800 </c:v>
                  </c:pt>
                  <c:pt idx="31">
                    <c:v>$7,200 </c:v>
                  </c:pt>
                  <c:pt idx="32">
                    <c:v>$7,000 </c:v>
                  </c:pt>
                  <c:pt idx="33">
                    <c:v>$6,000 </c:v>
                  </c:pt>
                  <c:pt idx="34">
                    <c:v>$8,000 </c:v>
                  </c:pt>
                  <c:pt idx="35">
                    <c:v>$7,400 </c:v>
                  </c:pt>
                  <c:pt idx="36">
                    <c:v>$8,500 </c:v>
                  </c:pt>
                  <c:pt idx="37">
                    <c:v>$8,600 </c:v>
                  </c:pt>
                  <c:pt idx="38">
                    <c:v>$14,800 </c:v>
                  </c:pt>
                  <c:pt idx="39">
                    <c:v>$9,200 </c:v>
                  </c:pt>
                  <c:pt idx="40">
                    <c:v>$8,800 </c:v>
                  </c:pt>
                  <c:pt idx="41">
                    <c:v>$13,100 </c:v>
                  </c:pt>
                  <c:pt idx="42">
                    <c:v>$10,200 </c:v>
                  </c:pt>
                  <c:pt idx="43">
                    <c:v>$10,300 </c:v>
                  </c:pt>
                  <c:pt idx="44">
                    <c:v>$9,900 </c:v>
                  </c:pt>
                  <c:pt idx="45">
                    <c:v>$30,800 </c:v>
                  </c:pt>
                  <c:pt idx="46">
                    <c:v>$12,500 </c:v>
                  </c:pt>
                  <c:pt idx="47">
                    <c:v>$22,500 </c:v>
                  </c:pt>
                  <c:pt idx="48">
                    <c:v>$19,000 </c:v>
                  </c:pt>
                  <c:pt idx="49">
                    <c:v>$19,000 </c:v>
                  </c:pt>
                  <c:pt idx="50">
                    <c:v>$13,700 </c:v>
                  </c:pt>
                  <c:pt idx="51">
                    <c:v>$11,200 </c:v>
                  </c:pt>
                  <c:pt idx="52">
                    <c:v>$11,800 </c:v>
                  </c:pt>
                  <c:pt idx="53">
                    <c:v>$10,900 </c:v>
                  </c:pt>
                  <c:pt idx="54">
                    <c:v>$11,200 </c:v>
                  </c:pt>
                  <c:pt idx="55">
                    <c:v>$12,500 </c:v>
                  </c:pt>
                  <c:pt idx="56">
                    <c:v>$11,900 </c:v>
                  </c:pt>
                  <c:pt idx="57">
                    <c:v>$9,900 </c:v>
                  </c:pt>
                  <c:pt idx="58">
                    <c:v>$11,900 </c:v>
                  </c:pt>
                  <c:pt idx="59">
                    <c:v>$11,300 </c:v>
                  </c:pt>
                  <c:pt idx="60">
                    <c:v>$9,900 </c:v>
                  </c:pt>
                  <c:pt idx="61">
                    <c:v>$12,100 </c:v>
                  </c:pt>
                  <c:pt idx="62">
                    <c:v>$11,900 </c:v>
                  </c:pt>
                  <c:pt idx="63">
                    <c:v>$13,000 </c:v>
                  </c:pt>
                  <c:pt idx="64">
                    <c:v>$19,200 </c:v>
                  </c:pt>
                  <c:pt idx="65">
                    <c:v>$12,000 </c:v>
                  </c:pt>
                  <c:pt idx="66">
                    <c:v>$11,800 </c:v>
                  </c:pt>
                  <c:pt idx="67">
                    <c:v>$31,600 </c:v>
                  </c:pt>
                  <c:pt idx="68">
                    <c:v>$11,900 </c:v>
                  </c:pt>
                  <c:pt idx="69">
                    <c:v>$15,800 </c:v>
                  </c:pt>
                  <c:pt idx="70">
                    <c:v>$11,400 </c:v>
                  </c:pt>
                  <c:pt idx="71">
                    <c:v>$13,700 </c:v>
                  </c:pt>
                  <c:pt idx="72">
                    <c:v>$13,400 </c:v>
                  </c:pt>
                  <c:pt idx="73">
                    <c:v>$16,600 </c:v>
                  </c:pt>
                  <c:pt idx="74">
                    <c:v>$11,900 </c:v>
                  </c:pt>
                  <c:pt idx="75">
                    <c:v>$12,700 </c:v>
                  </c:pt>
                  <c:pt idx="76">
                    <c:v>$14,500 </c:v>
                  </c:pt>
                  <c:pt idx="77">
                    <c:v>$8,700 </c:v>
                  </c:pt>
                  <c:pt idx="78">
                    <c:v>$19,100 </c:v>
                  </c:pt>
                  <c:pt idx="79">
                    <c:v>$15,900 </c:v>
                  </c:pt>
                  <c:pt idx="80">
                    <c:v>$23,200 </c:v>
                  </c:pt>
                  <c:pt idx="81">
                    <c:v>$16,800 </c:v>
                  </c:pt>
                  <c:pt idx="82">
                    <c:v>$18,600 </c:v>
                  </c:pt>
                  <c:pt idx="83">
                    <c:v>$28,400 </c:v>
                  </c:pt>
                  <c:pt idx="84">
                    <c:v>$17,800 </c:v>
                  </c:pt>
                  <c:pt idx="85">
                    <c:v>$13,700 </c:v>
                  </c:pt>
                  <c:pt idx="86">
                    <c:v>$17,700 </c:v>
                  </c:pt>
                  <c:pt idx="87">
                    <c:v>$9,700 </c:v>
                  </c:pt>
                  <c:pt idx="88">
                    <c:v>$24,600 </c:v>
                  </c:pt>
                  <c:pt idx="89">
                    <c:v>$17,200 </c:v>
                  </c:pt>
                  <c:pt idx="90">
                    <c:v>$18,900 </c:v>
                  </c:pt>
                  <c:pt idx="91">
                    <c:v>$24,400 </c:v>
                  </c:pt>
                  <c:pt idx="92">
                    <c:v>$19,300 </c:v>
                  </c:pt>
                  <c:pt idx="93">
                    <c:v>$19,700 </c:v>
                  </c:pt>
                  <c:pt idx="94">
                    <c:v>$21,900 </c:v>
                  </c:pt>
                  <c:pt idx="95">
                    <c:v>$24,000 </c:v>
                  </c:pt>
                  <c:pt idx="96">
                    <c:v>$23,200 </c:v>
                  </c:pt>
                  <c:pt idx="97">
                    <c:v>$20,900 </c:v>
                  </c:pt>
                  <c:pt idx="98">
                    <c:v>$29,100 </c:v>
                  </c:pt>
                  <c:pt idx="99">
                    <c:v>$22,200 </c:v>
                  </c:pt>
                  <c:pt idx="100">
                    <c:v>$22,900 </c:v>
                  </c:pt>
                  <c:pt idx="101">
                    <c:v>$23,600 </c:v>
                  </c:pt>
                  <c:pt idx="102">
                    <c:v>$26,000 </c:v>
                  </c:pt>
                  <c:pt idx="103">
                    <c:v>$24,900 </c:v>
                  </c:pt>
                  <c:pt idx="104">
                    <c:v>$26,200 </c:v>
                  </c:pt>
                  <c:pt idx="105">
                    <c:v>$37,100 </c:v>
                  </c:pt>
                  <c:pt idx="106">
                    <c:v>$37,100 </c:v>
                  </c:pt>
                  <c:pt idx="107">
                    <c:v>$22,100 </c:v>
                  </c:pt>
                  <c:pt idx="108">
                    <c:v>$23,000 </c:v>
                  </c:pt>
                  <c:pt idx="109">
                    <c:v>$28,200 </c:v>
                  </c:pt>
                  <c:pt idx="110">
                    <c:v>$26,900 </c:v>
                  </c:pt>
                  <c:pt idx="111">
                    <c:v>$26,900 </c:v>
                  </c:pt>
                  <c:pt idx="112">
                    <c:v>$36,600 </c:v>
                  </c:pt>
                  <c:pt idx="113">
                    <c:v>$30,800 </c:v>
                  </c:pt>
                  <c:pt idx="114">
                    <c:v>$28,400 </c:v>
                  </c:pt>
                  <c:pt idx="115">
                    <c:v>$32,300 </c:v>
                  </c:pt>
                  <c:pt idx="116">
                    <c:v>$51,100 </c:v>
                  </c:pt>
                  <c:pt idx="117">
                    <c:v>$43,400 </c:v>
                  </c:pt>
                  <c:pt idx="118">
                    <c:v>$43,900 </c:v>
                  </c:pt>
                  <c:pt idx="119">
                    <c:v>$34,800 </c:v>
                  </c:pt>
                  <c:pt idx="120">
                    <c:v>$34,000 </c:v>
                  </c:pt>
                  <c:pt idx="121">
                    <c:v>$33,700 </c:v>
                  </c:pt>
                  <c:pt idx="122">
                    <c:v>$40,000 </c:v>
                  </c:pt>
                  <c:pt idx="123">
                    <c:v>$38,000 </c:v>
                  </c:pt>
                  <c:pt idx="124">
                    <c:v>$62,900 </c:v>
                  </c:pt>
                  <c:pt idx="125">
                    <c:v>$32,900 </c:v>
                  </c:pt>
                  <c:pt idx="126">
                    <c:v>$33,600 </c:v>
                  </c:pt>
                  <c:pt idx="127">
                    <c:v>$32,900 </c:v>
                  </c:pt>
                  <c:pt idx="128">
                    <c:v>$36,000 </c:v>
                  </c:pt>
                  <c:pt idx="129">
                    <c:v>$0 </c:v>
                  </c:pt>
                  <c:pt idx="130">
                    <c:v>$50,000 </c:v>
                  </c:pt>
                  <c:pt idx="131">
                    <c:v>$67,900 </c:v>
                  </c:pt>
                  <c:pt idx="132">
                    <c:v>$61,900 </c:v>
                  </c:pt>
                  <c:pt idx="133">
                    <c:v>$65,300 </c:v>
                  </c:pt>
                  <c:pt idx="134">
                    <c:v>$64,900 </c:v>
                  </c:pt>
                  <c:pt idx="135">
                    <c:v>$66,400 </c:v>
                  </c:pt>
                  <c:pt idx="136">
                    <c:v>$70,200 </c:v>
                  </c:pt>
                  <c:pt idx="137">
                    <c:v>$63,200 </c:v>
                  </c:pt>
                  <c:pt idx="138">
                    <c:v>$68,000 </c:v>
                  </c:pt>
                  <c:pt idx="139">
                    <c:v>$103,000 </c:v>
                  </c:pt>
                </c:lvl>
                <c:lvl>
                  <c:pt idx="0">
                    <c:v>$20,000 </c:v>
                  </c:pt>
                  <c:pt idx="1">
                    <c:v>$8,750 </c:v>
                  </c:pt>
                  <c:pt idx="2">
                    <c:v>$7,000 </c:v>
                  </c:pt>
                  <c:pt idx="3">
                    <c:v>$7,000 </c:v>
                  </c:pt>
                  <c:pt idx="4">
                    <c:v>$8,000 </c:v>
                  </c:pt>
                  <c:pt idx="5">
                    <c:v>$9,500 </c:v>
                  </c:pt>
                  <c:pt idx="6">
                    <c:v>$11,000 </c:v>
                  </c:pt>
                  <c:pt idx="7">
                    <c:v>$7,500 </c:v>
                  </c:pt>
                  <c:pt idx="8">
                    <c:v>$9,500 </c:v>
                  </c:pt>
                  <c:pt idx="9">
                    <c:v>$8,000 </c:v>
                  </c:pt>
                  <c:pt idx="10">
                    <c:v>$9,000 </c:v>
                  </c:pt>
                  <c:pt idx="11">
                    <c:v>$9,000 </c:v>
                  </c:pt>
                  <c:pt idx="12">
                    <c:v>$4,500 </c:v>
                  </c:pt>
                  <c:pt idx="13">
                    <c:v>$30,000 </c:v>
                  </c:pt>
                  <c:pt idx="14">
                    <c:v>$12,500 </c:v>
                  </c:pt>
                  <c:pt idx="15">
                    <c:v>$23,000 </c:v>
                  </c:pt>
                  <c:pt idx="16">
                    <c:v>$12,500 </c:v>
                  </c:pt>
                  <c:pt idx="17">
                    <c:v>$13,000 </c:v>
                  </c:pt>
                  <c:pt idx="18">
                    <c:v>$18,000 </c:v>
                  </c:pt>
                  <c:pt idx="19">
                    <c:v>$24,000 </c:v>
                  </c:pt>
                  <c:pt idx="20">
                    <c:v>$15,000 </c:v>
                  </c:pt>
                  <c:pt idx="21">
                    <c:v>$15,000 </c:v>
                  </c:pt>
                  <c:pt idx="22">
                    <c:v>$23,500 </c:v>
                  </c:pt>
                  <c:pt idx="23">
                    <c:v>$26,000 </c:v>
                  </c:pt>
                  <c:pt idx="24">
                    <c:v>$28,000 </c:v>
                  </c:pt>
                  <c:pt idx="25">
                    <c:v>$27,000 </c:v>
                  </c:pt>
                  <c:pt idx="26">
                    <c:v>$26,000 </c:v>
                  </c:pt>
                  <c:pt idx="27">
                    <c:v>$30,000 </c:v>
                  </c:pt>
                  <c:pt idx="28">
                    <c:v>$13,500 </c:v>
                  </c:pt>
                  <c:pt idx="29">
                    <c:v>$15,000 </c:v>
                  </c:pt>
                  <c:pt idx="30">
                    <c:v>$19,900 </c:v>
                  </c:pt>
                  <c:pt idx="31">
                    <c:v>$32,500 </c:v>
                  </c:pt>
                  <c:pt idx="32">
                    <c:v>$15,000 </c:v>
                  </c:pt>
                  <c:pt idx="33">
                    <c:v>$12,000 </c:v>
                  </c:pt>
                  <c:pt idx="34">
                    <c:v>$24,500 </c:v>
                  </c:pt>
                  <c:pt idx="35">
                    <c:v>$11,000 </c:v>
                  </c:pt>
                  <c:pt idx="36">
                    <c:v>$35,000 </c:v>
                  </c:pt>
                  <c:pt idx="37">
                    <c:v>$27,000 </c:v>
                  </c:pt>
                  <c:pt idx="38">
                    <c:v>$34,000 </c:v>
                  </c:pt>
                  <c:pt idx="39">
                    <c:v>$29,000 </c:v>
                  </c:pt>
                  <c:pt idx="40">
                    <c:v>$37,900 </c:v>
                  </c:pt>
                  <c:pt idx="41">
                    <c:v>$35,000 </c:v>
                  </c:pt>
                  <c:pt idx="42">
                    <c:v>$25,000 </c:v>
                  </c:pt>
                  <c:pt idx="43">
                    <c:v>$25,000 </c:v>
                  </c:pt>
                  <c:pt idx="44">
                    <c:v>$30,000 </c:v>
                  </c:pt>
                  <c:pt idx="45">
                    <c:v>$54,500 </c:v>
                  </c:pt>
                  <c:pt idx="46">
                    <c:v>$40,000 </c:v>
                  </c:pt>
                  <c:pt idx="47">
                    <c:v>$99,900 </c:v>
                  </c:pt>
                  <c:pt idx="48">
                    <c:v>$34,000 </c:v>
                  </c:pt>
                  <c:pt idx="49">
                    <c:v>$27,000 </c:v>
                  </c:pt>
                  <c:pt idx="50">
                    <c:v>$45,000 </c:v>
                  </c:pt>
                  <c:pt idx="51">
                    <c:v>$25,000 </c:v>
                  </c:pt>
                  <c:pt idx="52">
                    <c:v>$28,000 </c:v>
                  </c:pt>
                  <c:pt idx="53">
                    <c:v>$29,000 </c:v>
                  </c:pt>
                  <c:pt idx="54">
                    <c:v>$30,000 </c:v>
                  </c:pt>
                  <c:pt idx="55">
                    <c:v>$20,000 </c:v>
                  </c:pt>
                  <c:pt idx="56">
                    <c:v>$49,900 </c:v>
                  </c:pt>
                  <c:pt idx="57">
                    <c:v>$19,500 </c:v>
                  </c:pt>
                  <c:pt idx="58">
                    <c:v>$30,000 </c:v>
                  </c:pt>
                  <c:pt idx="59">
                    <c:v>$31,500 </c:v>
                  </c:pt>
                  <c:pt idx="60">
                    <c:v>$15,000 </c:v>
                  </c:pt>
                  <c:pt idx="61">
                    <c:v>$71,500 </c:v>
                  </c:pt>
                  <c:pt idx="62">
                    <c:v>$29,000 </c:v>
                  </c:pt>
                  <c:pt idx="63">
                    <c:v>$65,000 </c:v>
                  </c:pt>
                  <c:pt idx="64">
                    <c:v>$35,000 </c:v>
                  </c:pt>
                  <c:pt idx="65">
                    <c:v>$29,900 </c:v>
                  </c:pt>
                  <c:pt idx="66">
                    <c:v>$52,500 </c:v>
                  </c:pt>
                  <c:pt idx="67">
                    <c:v>$50,000 </c:v>
                  </c:pt>
                  <c:pt idx="68">
                    <c:v>$22,000 </c:v>
                  </c:pt>
                  <c:pt idx="69">
                    <c:v>$47,900 </c:v>
                  </c:pt>
                  <c:pt idx="70">
                    <c:v>$26,500 </c:v>
                  </c:pt>
                  <c:pt idx="71">
                    <c:v>$50,000 </c:v>
                  </c:pt>
                  <c:pt idx="72">
                    <c:v>$30,000 </c:v>
                  </c:pt>
                  <c:pt idx="73">
                    <c:v>$67,500 </c:v>
                  </c:pt>
                  <c:pt idx="74">
                    <c:v>$25,500 </c:v>
                  </c:pt>
                  <c:pt idx="75">
                    <c:v>$38,000 </c:v>
                  </c:pt>
                  <c:pt idx="76">
                    <c:v>$40,000 </c:v>
                  </c:pt>
                  <c:pt idx="77">
                    <c:v>$21,000 </c:v>
                  </c:pt>
                  <c:pt idx="78">
                    <c:v>$50,000 </c:v>
                  </c:pt>
                  <c:pt idx="79">
                    <c:v>$25,000 </c:v>
                  </c:pt>
                  <c:pt idx="80">
                    <c:v>$48,000 </c:v>
                  </c:pt>
                  <c:pt idx="81">
                    <c:v>$50,000 </c:v>
                  </c:pt>
                  <c:pt idx="82">
                    <c:v>$33,000 </c:v>
                  </c:pt>
                  <c:pt idx="83">
                    <c:v>$40,500 </c:v>
                  </c:pt>
                  <c:pt idx="84">
                    <c:v>$40,500 </c:v>
                  </c:pt>
                  <c:pt idx="85">
                    <c:v>$56,000 </c:v>
                  </c:pt>
                  <c:pt idx="86">
                    <c:v>$59,900 </c:v>
                  </c:pt>
                  <c:pt idx="87">
                    <c:v>$25,000 </c:v>
                  </c:pt>
                  <c:pt idx="88">
                    <c:v>$54,000 </c:v>
                  </c:pt>
                  <c:pt idx="89">
                    <c:v>$45,000 </c:v>
                  </c:pt>
                  <c:pt idx="90">
                    <c:v>$54,750 </c:v>
                  </c:pt>
                  <c:pt idx="91">
                    <c:v>$40,000 </c:v>
                  </c:pt>
                  <c:pt idx="92">
                    <c:v>$87,500 </c:v>
                  </c:pt>
                  <c:pt idx="93">
                    <c:v>$60,000 </c:v>
                  </c:pt>
                  <c:pt idx="94">
                    <c:v>$67,500 </c:v>
                  </c:pt>
                  <c:pt idx="95">
                    <c:v>$90,000 </c:v>
                  </c:pt>
                  <c:pt idx="96">
                    <c:v>$55,000 </c:v>
                  </c:pt>
                  <c:pt idx="97">
                    <c:v>$80,000 </c:v>
                  </c:pt>
                  <c:pt idx="98">
                    <c:v>$114,900 </c:v>
                  </c:pt>
                  <c:pt idx="99">
                    <c:v>$64,380 </c:v>
                  </c:pt>
                  <c:pt idx="100">
                    <c:v>$49,900 </c:v>
                  </c:pt>
                  <c:pt idx="101">
                    <c:v>$47,500 </c:v>
                  </c:pt>
                  <c:pt idx="102">
                    <c:v>$60,000 </c:v>
                  </c:pt>
                  <c:pt idx="103">
                    <c:v>$120,000 </c:v>
                  </c:pt>
                  <c:pt idx="104">
                    <c:v>$64,900 </c:v>
                  </c:pt>
                  <c:pt idx="105">
                    <c:v>$52,200 </c:v>
                  </c:pt>
                  <c:pt idx="106">
                    <c:v>$70,500 </c:v>
                  </c:pt>
                  <c:pt idx="107">
                    <c:v>$45,000 </c:v>
                  </c:pt>
                  <c:pt idx="108">
                    <c:v>$45,000 </c:v>
                  </c:pt>
                  <c:pt idx="109">
                    <c:v>$85,000 </c:v>
                  </c:pt>
                  <c:pt idx="110">
                    <c:v>$90,000 </c:v>
                  </c:pt>
                  <c:pt idx="111">
                    <c:v>$79,900 </c:v>
                  </c:pt>
                  <c:pt idx="112">
                    <c:v>$140,000 </c:v>
                  </c:pt>
                  <c:pt idx="113">
                    <c:v>$90,500 </c:v>
                  </c:pt>
                  <c:pt idx="114">
                    <c:v>$90,000 </c:v>
                  </c:pt>
                  <c:pt idx="115">
                    <c:v>$110,000 </c:v>
                  </c:pt>
                  <c:pt idx="116">
                    <c:v>$120,652 </c:v>
                  </c:pt>
                  <c:pt idx="117">
                    <c:v>$131,000 </c:v>
                  </c:pt>
                  <c:pt idx="118">
                    <c:v>$49,500 </c:v>
                  </c:pt>
                  <c:pt idx="119">
                    <c:v>$120,000 </c:v>
                  </c:pt>
                  <c:pt idx="120">
                    <c:v>$85,000 </c:v>
                  </c:pt>
                  <c:pt idx="121">
                    <c:v>$95,000 </c:v>
                  </c:pt>
                  <c:pt idx="122">
                    <c:v>$150,000 </c:v>
                  </c:pt>
                  <c:pt idx="123">
                    <c:v>$120,000 </c:v>
                  </c:pt>
                  <c:pt idx="124">
                    <c:v>$140,000 </c:v>
                  </c:pt>
                  <c:pt idx="125">
                    <c:v>$110,000 </c:v>
                  </c:pt>
                  <c:pt idx="126">
                    <c:v>$124,900 </c:v>
                  </c:pt>
                  <c:pt idx="127">
                    <c:v>$85,000 </c:v>
                  </c:pt>
                  <c:pt idx="128">
                    <c:v>$80,000 </c:v>
                  </c:pt>
                  <c:pt idx="129">
                    <c:v>$177,000 </c:v>
                  </c:pt>
                  <c:pt idx="130">
                    <c:v>$160,000 </c:v>
                  </c:pt>
                  <c:pt idx="131">
                    <c:v>$201,000 </c:v>
                  </c:pt>
                  <c:pt idx="132">
                    <c:v>$140,000 </c:v>
                  </c:pt>
                  <c:pt idx="133">
                    <c:v>$115,000 </c:v>
                  </c:pt>
                  <c:pt idx="134">
                    <c:v>$145,000 </c:v>
                  </c:pt>
                  <c:pt idx="135">
                    <c:v>$232,000 </c:v>
                  </c:pt>
                  <c:pt idx="136">
                    <c:v>$175,000 </c:v>
                  </c:pt>
                  <c:pt idx="137">
                    <c:v>$160,000 </c:v>
                  </c:pt>
                  <c:pt idx="138">
                    <c:v>$250,000 </c:v>
                  </c:pt>
                  <c:pt idx="139">
                    <c:v>$260,000 </c:v>
                  </c:pt>
                </c:lvl>
                <c:lvl>
                  <c:pt idx="0">
                    <c:v>03-ARM'S LENGTH</c:v>
                  </c:pt>
                  <c:pt idx="1">
                    <c:v>03-ARM'S LENGTH</c:v>
                  </c:pt>
                  <c:pt idx="2">
                    <c:v>03-ARM'S LENGTH</c:v>
                  </c:pt>
                  <c:pt idx="3">
                    <c:v>03-ARM'S LENGTH</c:v>
                  </c:pt>
                  <c:pt idx="4">
                    <c:v>03-ARM'S LENGTH</c:v>
                  </c:pt>
                  <c:pt idx="5">
                    <c:v>03-ARM'S LENGTH</c:v>
                  </c:pt>
                  <c:pt idx="6">
                    <c:v>03-ARM'S LENGTH</c:v>
                  </c:pt>
                  <c:pt idx="7">
                    <c:v>03-ARM'S LENGTH</c:v>
                  </c:pt>
                  <c:pt idx="8">
                    <c:v>03-ARM'S LENGTH</c:v>
                  </c:pt>
                  <c:pt idx="9">
                    <c:v>03-ARM'S LENGTH</c:v>
                  </c:pt>
                  <c:pt idx="10">
                    <c:v>03-ARM'S LENGTH</c:v>
                  </c:pt>
                  <c:pt idx="11">
                    <c:v>03-ARM'S LENGTH</c:v>
                  </c:pt>
                  <c:pt idx="12">
                    <c:v>03-ARM'S LENGTH</c:v>
                  </c:pt>
                  <c:pt idx="13">
                    <c:v>03-ARM'S LENGTH</c:v>
                  </c:pt>
                  <c:pt idx="14">
                    <c:v>03-ARM'S LENGTH</c:v>
                  </c:pt>
                  <c:pt idx="15">
                    <c:v>19-MULTI PARCEL ARM'S LENGTH</c:v>
                  </c:pt>
                  <c:pt idx="16">
                    <c:v>03-ARM'S LENGTH</c:v>
                  </c:pt>
                  <c:pt idx="17">
                    <c:v>19-MULTI PARCEL ARM'S LENGTH</c:v>
                  </c:pt>
                  <c:pt idx="18">
                    <c:v>19-MULTI PARCEL ARM'S LENGTH</c:v>
                  </c:pt>
                  <c:pt idx="19">
                    <c:v>03-ARM'S LENGTH</c:v>
                  </c:pt>
                  <c:pt idx="20">
                    <c:v>03-ARM'S LENGTH</c:v>
                  </c:pt>
                  <c:pt idx="21">
                    <c:v>19-MULTI PARCEL ARM'S LENGTH</c:v>
                  </c:pt>
                  <c:pt idx="22">
                    <c:v>19-MULTI PARCEL ARM'S LENGTH</c:v>
                  </c:pt>
                  <c:pt idx="23">
                    <c:v>03-ARM'S LENGTH</c:v>
                  </c:pt>
                  <c:pt idx="24">
                    <c:v>03-ARM'S LENGTH</c:v>
                  </c:pt>
                  <c:pt idx="25">
                    <c:v>03-ARM'S LENGTH</c:v>
                  </c:pt>
                  <c:pt idx="26">
                    <c:v>03-ARM'S LENGTH</c:v>
                  </c:pt>
                  <c:pt idx="27">
                    <c:v>03-ARM'S LENGTH</c:v>
                  </c:pt>
                  <c:pt idx="28">
                    <c:v>03-ARM'S LENGTH</c:v>
                  </c:pt>
                  <c:pt idx="29">
                    <c:v>03-ARM'S LENGTH</c:v>
                  </c:pt>
                  <c:pt idx="30">
                    <c:v>03-ARM'S LENGTH</c:v>
                  </c:pt>
                  <c:pt idx="31">
                    <c:v>03-ARM'S LENGTH</c:v>
                  </c:pt>
                  <c:pt idx="32">
                    <c:v>03-ARM'S LENGTH</c:v>
                  </c:pt>
                  <c:pt idx="33">
                    <c:v>03-ARM'S LENGTH</c:v>
                  </c:pt>
                  <c:pt idx="34">
                    <c:v>03-ARM'S LENGTH</c:v>
                  </c:pt>
                  <c:pt idx="35">
                    <c:v>03-ARM'S LENGTH</c:v>
                  </c:pt>
                  <c:pt idx="36">
                    <c:v>03-ARM'S LENGTH</c:v>
                  </c:pt>
                  <c:pt idx="37">
                    <c:v>19-MULTI PARCEL ARM'S LENGTH</c:v>
                  </c:pt>
                  <c:pt idx="38">
                    <c:v>19-MULTI PARCEL ARM'S LENGTH</c:v>
                  </c:pt>
                  <c:pt idx="39">
                    <c:v>03-ARM'S LENGTH</c:v>
                  </c:pt>
                  <c:pt idx="40">
                    <c:v>03-ARM'S LENGTH</c:v>
                  </c:pt>
                  <c:pt idx="41">
                    <c:v>19-MULTI PARCEL ARM'S LENGTH</c:v>
                  </c:pt>
                  <c:pt idx="42">
                    <c:v>03-ARM'S LENGTH</c:v>
                  </c:pt>
                  <c:pt idx="43">
                    <c:v>03-ARM'S LENGTH</c:v>
                  </c:pt>
                  <c:pt idx="44">
                    <c:v>03-ARM'S LENGTH</c:v>
                  </c:pt>
                  <c:pt idx="45">
                    <c:v>03-ARM'S LENGTH</c:v>
                  </c:pt>
                  <c:pt idx="46">
                    <c:v>03-ARM'S LENGTH</c:v>
                  </c:pt>
                  <c:pt idx="47">
                    <c:v>03-ARM'S LENGTH</c:v>
                  </c:pt>
                  <c:pt idx="48">
                    <c:v>03-ARM'S LENGTH</c:v>
                  </c:pt>
                  <c:pt idx="49">
                    <c:v>03-ARM'S LENGTH</c:v>
                  </c:pt>
                  <c:pt idx="50">
                    <c:v>03-ARM'S LENGTH</c:v>
                  </c:pt>
                  <c:pt idx="51">
                    <c:v>03-ARM'S LENGTH</c:v>
                  </c:pt>
                  <c:pt idx="52">
                    <c:v>03-ARM'S LENGTH</c:v>
                  </c:pt>
                  <c:pt idx="53">
                    <c:v>03-ARM'S LENGTH</c:v>
                  </c:pt>
                  <c:pt idx="54">
                    <c:v>03-ARM'S LENGTH</c:v>
                  </c:pt>
                  <c:pt idx="55">
                    <c:v>03-ARM'S LENGTH</c:v>
                  </c:pt>
                  <c:pt idx="56">
                    <c:v>03-ARM'S LENGTH</c:v>
                  </c:pt>
                  <c:pt idx="57">
                    <c:v>03-ARM'S LENGTH</c:v>
                  </c:pt>
                  <c:pt idx="58">
                    <c:v>03-ARM'S LENGTH</c:v>
                  </c:pt>
                  <c:pt idx="59">
                    <c:v>03-ARM'S LENGTH</c:v>
                  </c:pt>
                  <c:pt idx="60">
                    <c:v>03-ARM'S LENGTH</c:v>
                  </c:pt>
                  <c:pt idx="61">
                    <c:v>03-ARM'S LENGTH</c:v>
                  </c:pt>
                  <c:pt idx="62">
                    <c:v>03-ARM'S LENGTH</c:v>
                  </c:pt>
                  <c:pt idx="63">
                    <c:v>03-ARM'S LENGTH</c:v>
                  </c:pt>
                  <c:pt idx="64">
                    <c:v>03-ARM'S LENGTH</c:v>
                  </c:pt>
                  <c:pt idx="65">
                    <c:v>03-ARM'S LENGTH</c:v>
                  </c:pt>
                  <c:pt idx="66">
                    <c:v>03-ARM'S LENGTH</c:v>
                  </c:pt>
                  <c:pt idx="67">
                    <c:v>19-MULTI PARCEL ARM'S LENGTH</c:v>
                  </c:pt>
                  <c:pt idx="68">
                    <c:v>03-ARM'S LENGTH</c:v>
                  </c:pt>
                  <c:pt idx="69">
                    <c:v>03-ARM'S LENGTH</c:v>
                  </c:pt>
                  <c:pt idx="70">
                    <c:v>03-ARM'S LENGTH</c:v>
                  </c:pt>
                  <c:pt idx="71">
                    <c:v>03-ARM'S LENGTH</c:v>
                  </c:pt>
                  <c:pt idx="72">
                    <c:v>03-ARM'S LENGTH</c:v>
                  </c:pt>
                  <c:pt idx="73">
                    <c:v>19-MULTI PARCEL ARM'S LENGTH</c:v>
                  </c:pt>
                  <c:pt idx="74">
                    <c:v>03-ARM'S LENGTH</c:v>
                  </c:pt>
                  <c:pt idx="75">
                    <c:v>19-MULTI PARCEL ARM'S LENGTH</c:v>
                  </c:pt>
                  <c:pt idx="76">
                    <c:v>03-ARM'S LENGTH</c:v>
                  </c:pt>
                  <c:pt idx="77">
                    <c:v>03-ARM'S LENGTH</c:v>
                  </c:pt>
                  <c:pt idx="78">
                    <c:v>03-ARM'S LENGTH</c:v>
                  </c:pt>
                  <c:pt idx="79">
                    <c:v>03-ARM'S LENGTH</c:v>
                  </c:pt>
                  <c:pt idx="80">
                    <c:v>03-ARM'S LENGTH</c:v>
                  </c:pt>
                  <c:pt idx="81">
                    <c:v>03-ARM'S LENGTH</c:v>
                  </c:pt>
                  <c:pt idx="82">
                    <c:v>19-MULTI PARCEL ARM'S LENGTH</c:v>
                  </c:pt>
                  <c:pt idx="83">
                    <c:v>03-ARM'S LENGTH</c:v>
                  </c:pt>
                  <c:pt idx="84">
                    <c:v>03-ARM'S LENGTH</c:v>
                  </c:pt>
                  <c:pt idx="85">
                    <c:v>03-ARM'S LENGTH</c:v>
                  </c:pt>
                  <c:pt idx="86">
                    <c:v>19-MULTI PARCEL ARM'S LENGTH</c:v>
                  </c:pt>
                  <c:pt idx="87">
                    <c:v>19-MULTI PARCEL ARM'S LENGTH</c:v>
                  </c:pt>
                  <c:pt idx="88">
                    <c:v>19-MULTI PARCEL ARM'S LENGTH</c:v>
                  </c:pt>
                  <c:pt idx="89">
                    <c:v>19-MULTI PARCEL ARM'S LENGTH</c:v>
                  </c:pt>
                  <c:pt idx="90">
                    <c:v>03-ARM'S LENGTH</c:v>
                  </c:pt>
                  <c:pt idx="91">
                    <c:v>19-MULTI PARCEL ARM'S LENGTH</c:v>
                  </c:pt>
                  <c:pt idx="92">
                    <c:v>03-ARM'S LENGTH</c:v>
                  </c:pt>
                  <c:pt idx="93">
                    <c:v>03-ARM'S LENGTH</c:v>
                  </c:pt>
                  <c:pt idx="94">
                    <c:v>03-ARM'S LENGTH</c:v>
                  </c:pt>
                  <c:pt idx="95">
                    <c:v>19-MULTI PARCEL ARM'S LENGTH</c:v>
                  </c:pt>
                  <c:pt idx="96">
                    <c:v>03-ARM'S LENGTH</c:v>
                  </c:pt>
                  <c:pt idx="97">
                    <c:v>03-ARM'S LENGTH</c:v>
                  </c:pt>
                  <c:pt idx="98">
                    <c:v>19-MULTI PARCEL ARM'S LENGTH</c:v>
                  </c:pt>
                  <c:pt idx="99">
                    <c:v>03-ARM'S LENGTH</c:v>
                  </c:pt>
                  <c:pt idx="100">
                    <c:v>03-ARM'S LENGTH</c:v>
                  </c:pt>
                  <c:pt idx="101">
                    <c:v>03-ARM'S LENGTH</c:v>
                  </c:pt>
                  <c:pt idx="102">
                    <c:v>03-ARM'S LENGTH</c:v>
                  </c:pt>
                  <c:pt idx="103">
                    <c:v>03-ARM'S LENGTH</c:v>
                  </c:pt>
                  <c:pt idx="104">
                    <c:v>03-ARM'S LENGTH</c:v>
                  </c:pt>
                  <c:pt idx="105">
                    <c:v>03-ARM'S LENGTH</c:v>
                  </c:pt>
                  <c:pt idx="106">
                    <c:v>03-ARM'S LENGTH</c:v>
                  </c:pt>
                  <c:pt idx="107">
                    <c:v>19-MULTI PARCEL ARM'S LENGTH</c:v>
                  </c:pt>
                  <c:pt idx="108">
                    <c:v>03-ARM'S LENGTH</c:v>
                  </c:pt>
                  <c:pt idx="109">
                    <c:v>03-ARM'S LENGTH</c:v>
                  </c:pt>
                  <c:pt idx="110">
                    <c:v>03-ARM'S LENGTH</c:v>
                  </c:pt>
                  <c:pt idx="111">
                    <c:v>03-ARM'S LENGTH</c:v>
                  </c:pt>
                  <c:pt idx="112">
                    <c:v>19-MULTI PARCEL ARM'S LENGTH</c:v>
                  </c:pt>
                  <c:pt idx="113">
                    <c:v>03-ARM'S LENGTH</c:v>
                  </c:pt>
                  <c:pt idx="114">
                    <c:v>19-MULTI PARCEL ARM'S LENGTH</c:v>
                  </c:pt>
                  <c:pt idx="115">
                    <c:v>03-ARM'S LENGTH</c:v>
                  </c:pt>
                  <c:pt idx="116">
                    <c:v>03-ARM'S LENGTH</c:v>
                  </c:pt>
                  <c:pt idx="117">
                    <c:v>03-ARM'S LENGTH</c:v>
                  </c:pt>
                  <c:pt idx="118">
                    <c:v>19-MULTI PARCEL ARM'S LENGTH</c:v>
                  </c:pt>
                  <c:pt idx="119">
                    <c:v>19-MULTI PARCEL ARM'S LENGTH</c:v>
                  </c:pt>
                  <c:pt idx="120">
                    <c:v>03-ARM'S LENGTH</c:v>
                  </c:pt>
                  <c:pt idx="121">
                    <c:v>03-ARM'S LENGTH</c:v>
                  </c:pt>
                  <c:pt idx="122">
                    <c:v>03-ARM'S LENGTH</c:v>
                  </c:pt>
                  <c:pt idx="123">
                    <c:v>03-ARM'S LENGTH</c:v>
                  </c:pt>
                  <c:pt idx="124">
                    <c:v>03-ARM'S LENGTH</c:v>
                  </c:pt>
                  <c:pt idx="125">
                    <c:v>03-ARM'S LENGTH</c:v>
                  </c:pt>
                  <c:pt idx="126">
                    <c:v>03-ARM'S LENGTH</c:v>
                  </c:pt>
                  <c:pt idx="127">
                    <c:v>03-ARM'S LENGTH</c:v>
                  </c:pt>
                  <c:pt idx="128">
                    <c:v>03-ARM'S LENGTH</c:v>
                  </c:pt>
                  <c:pt idx="129">
                    <c:v>03-ARM'S LENGTH</c:v>
                  </c:pt>
                  <c:pt idx="130">
                    <c:v>03-ARM'S LENGTH</c:v>
                  </c:pt>
                  <c:pt idx="131">
                    <c:v>03-ARM'S LENGTH</c:v>
                  </c:pt>
                  <c:pt idx="132">
                    <c:v>03-ARM'S LENGTH</c:v>
                  </c:pt>
                  <c:pt idx="133">
                    <c:v>03-ARM'S LENGTH</c:v>
                  </c:pt>
                  <c:pt idx="134">
                    <c:v>03-ARM'S LENGTH</c:v>
                  </c:pt>
                  <c:pt idx="135">
                    <c:v>03-ARM'S LENGTH</c:v>
                  </c:pt>
                  <c:pt idx="136">
                    <c:v>03-ARM'S LENGTH</c:v>
                  </c:pt>
                  <c:pt idx="137">
                    <c:v>03-ARM'S LENGTH</c:v>
                  </c:pt>
                  <c:pt idx="138">
                    <c:v>03-ARM'S LENGTH</c:v>
                  </c:pt>
                  <c:pt idx="139">
                    <c:v>19-MULTI PARCEL ARM'S LENGTH</c:v>
                  </c:pt>
                </c:lvl>
                <c:lvl>
                  <c:pt idx="0">
                    <c:v>WD</c:v>
                  </c:pt>
                  <c:pt idx="1">
                    <c:v>WD</c:v>
                  </c:pt>
                  <c:pt idx="2">
                    <c:v>WD</c:v>
                  </c:pt>
                  <c:pt idx="3">
                    <c:v>WD</c:v>
                  </c:pt>
                  <c:pt idx="4">
                    <c:v>WD</c:v>
                  </c:pt>
                  <c:pt idx="5">
                    <c:v>WD</c:v>
                  </c:pt>
                  <c:pt idx="6">
                    <c:v>WD</c:v>
                  </c:pt>
                  <c:pt idx="7">
                    <c:v>WD</c:v>
                  </c:pt>
                  <c:pt idx="8">
                    <c:v>WD</c:v>
                  </c:pt>
                  <c:pt idx="9">
                    <c:v>WD</c:v>
                  </c:pt>
                  <c:pt idx="10">
                    <c:v>WD</c:v>
                  </c:pt>
                  <c:pt idx="11">
                    <c:v>WD</c:v>
                  </c:pt>
                  <c:pt idx="12">
                    <c:v>WD</c:v>
                  </c:pt>
                  <c:pt idx="13">
                    <c:v>WD</c:v>
                  </c:pt>
                  <c:pt idx="14">
                    <c:v>WD</c:v>
                  </c:pt>
                  <c:pt idx="15">
                    <c:v>WD</c:v>
                  </c:pt>
                  <c:pt idx="16">
                    <c:v>WD</c:v>
                  </c:pt>
                  <c:pt idx="17">
                    <c:v>WD</c:v>
                  </c:pt>
                  <c:pt idx="18">
                    <c:v>WD</c:v>
                  </c:pt>
                  <c:pt idx="19">
                    <c:v>WD</c:v>
                  </c:pt>
                  <c:pt idx="20">
                    <c:v>WD</c:v>
                  </c:pt>
                  <c:pt idx="21">
                    <c:v>LC</c:v>
                  </c:pt>
                  <c:pt idx="22">
                    <c:v>WD</c:v>
                  </c:pt>
                  <c:pt idx="23">
                    <c:v>WD</c:v>
                  </c:pt>
                  <c:pt idx="24">
                    <c:v>WD</c:v>
                  </c:pt>
                  <c:pt idx="25">
                    <c:v>WD</c:v>
                  </c:pt>
                  <c:pt idx="26">
                    <c:v>WD</c:v>
                  </c:pt>
                  <c:pt idx="27">
                    <c:v>CD</c:v>
                  </c:pt>
                  <c:pt idx="28">
                    <c:v>WD</c:v>
                  </c:pt>
                  <c:pt idx="29">
                    <c:v>WD</c:v>
                  </c:pt>
                  <c:pt idx="30">
                    <c:v>WD</c:v>
                  </c:pt>
                  <c:pt idx="31">
                    <c:v>WD</c:v>
                  </c:pt>
                  <c:pt idx="32">
                    <c:v>WD</c:v>
                  </c:pt>
                  <c:pt idx="33">
                    <c:v>WD</c:v>
                  </c:pt>
                  <c:pt idx="34">
                    <c:v>WD</c:v>
                  </c:pt>
                  <c:pt idx="35">
                    <c:v>WD</c:v>
                  </c:pt>
                  <c:pt idx="36">
                    <c:v>WD</c:v>
                  </c:pt>
                  <c:pt idx="37">
                    <c:v>WD</c:v>
                  </c:pt>
                  <c:pt idx="38">
                    <c:v>WD</c:v>
                  </c:pt>
                  <c:pt idx="39">
                    <c:v>WD</c:v>
                  </c:pt>
                  <c:pt idx="40">
                    <c:v>WD</c:v>
                  </c:pt>
                  <c:pt idx="41">
                    <c:v>LC</c:v>
                  </c:pt>
                  <c:pt idx="42">
                    <c:v>WD</c:v>
                  </c:pt>
                  <c:pt idx="43">
                    <c:v>WD</c:v>
                  </c:pt>
                  <c:pt idx="44">
                    <c:v>WD</c:v>
                  </c:pt>
                  <c:pt idx="45">
                    <c:v>WD</c:v>
                  </c:pt>
                  <c:pt idx="46">
                    <c:v>WD</c:v>
                  </c:pt>
                  <c:pt idx="47">
                    <c:v>WD</c:v>
                  </c:pt>
                  <c:pt idx="48">
                    <c:v>WD</c:v>
                  </c:pt>
                  <c:pt idx="49">
                    <c:v>WD</c:v>
                  </c:pt>
                  <c:pt idx="50">
                    <c:v>WD</c:v>
                  </c:pt>
                  <c:pt idx="51">
                    <c:v>WD</c:v>
                  </c:pt>
                  <c:pt idx="52">
                    <c:v>WD</c:v>
                  </c:pt>
                  <c:pt idx="53">
                    <c:v>WD</c:v>
                  </c:pt>
                  <c:pt idx="54">
                    <c:v>WD</c:v>
                  </c:pt>
                  <c:pt idx="55">
                    <c:v>WD</c:v>
                  </c:pt>
                  <c:pt idx="56">
                    <c:v>WD</c:v>
                  </c:pt>
                  <c:pt idx="57">
                    <c:v>WD</c:v>
                  </c:pt>
                  <c:pt idx="58">
                    <c:v>WD</c:v>
                  </c:pt>
                  <c:pt idx="59">
                    <c:v>WD</c:v>
                  </c:pt>
                  <c:pt idx="60">
                    <c:v>WD</c:v>
                  </c:pt>
                  <c:pt idx="61">
                    <c:v>WD</c:v>
                  </c:pt>
                  <c:pt idx="62">
                    <c:v>WD</c:v>
                  </c:pt>
                  <c:pt idx="63">
                    <c:v>WD</c:v>
                  </c:pt>
                  <c:pt idx="64">
                    <c:v>WD</c:v>
                  </c:pt>
                  <c:pt idx="65">
                    <c:v>WD</c:v>
                  </c:pt>
                  <c:pt idx="66">
                    <c:v>WD</c:v>
                  </c:pt>
                  <c:pt idx="67">
                    <c:v>WD</c:v>
                  </c:pt>
                  <c:pt idx="68">
                    <c:v>WD</c:v>
                  </c:pt>
                  <c:pt idx="69">
                    <c:v>WD</c:v>
                  </c:pt>
                  <c:pt idx="70">
                    <c:v>WD</c:v>
                  </c:pt>
                  <c:pt idx="71">
                    <c:v>WD</c:v>
                  </c:pt>
                  <c:pt idx="72">
                    <c:v>WD</c:v>
                  </c:pt>
                  <c:pt idx="73">
                    <c:v>WD</c:v>
                  </c:pt>
                  <c:pt idx="74">
                    <c:v>WD</c:v>
                  </c:pt>
                  <c:pt idx="75">
                    <c:v>WD</c:v>
                  </c:pt>
                  <c:pt idx="76">
                    <c:v>WD</c:v>
                  </c:pt>
                  <c:pt idx="77">
                    <c:v>WD</c:v>
                  </c:pt>
                  <c:pt idx="78">
                    <c:v>WD</c:v>
                  </c:pt>
                  <c:pt idx="79">
                    <c:v>WD</c:v>
                  </c:pt>
                  <c:pt idx="80">
                    <c:v>WD</c:v>
                  </c:pt>
                  <c:pt idx="81">
                    <c:v>WD</c:v>
                  </c:pt>
                  <c:pt idx="82">
                    <c:v>WD</c:v>
                  </c:pt>
                  <c:pt idx="83">
                    <c:v>WD</c:v>
                  </c:pt>
                  <c:pt idx="84">
                    <c:v>WD</c:v>
                  </c:pt>
                  <c:pt idx="85">
                    <c:v>WD</c:v>
                  </c:pt>
                  <c:pt idx="86">
                    <c:v>WD</c:v>
                  </c:pt>
                  <c:pt idx="87">
                    <c:v>WD</c:v>
                  </c:pt>
                  <c:pt idx="88">
                    <c:v>WD</c:v>
                  </c:pt>
                  <c:pt idx="89">
                    <c:v>WD</c:v>
                  </c:pt>
                  <c:pt idx="90">
                    <c:v>WD</c:v>
                  </c:pt>
                  <c:pt idx="91">
                    <c:v>WD</c:v>
                  </c:pt>
                  <c:pt idx="92">
                    <c:v>WD</c:v>
                  </c:pt>
                  <c:pt idx="93">
                    <c:v>WD</c:v>
                  </c:pt>
                  <c:pt idx="94">
                    <c:v>WD</c:v>
                  </c:pt>
                  <c:pt idx="95">
                    <c:v>WD</c:v>
                  </c:pt>
                  <c:pt idx="96">
                    <c:v>WD</c:v>
                  </c:pt>
                  <c:pt idx="97">
                    <c:v>WD</c:v>
                  </c:pt>
                  <c:pt idx="98">
                    <c:v>WD</c:v>
                  </c:pt>
                  <c:pt idx="99">
                    <c:v>WD</c:v>
                  </c:pt>
                  <c:pt idx="100">
                    <c:v>WD</c:v>
                  </c:pt>
                  <c:pt idx="101">
                    <c:v>WD</c:v>
                  </c:pt>
                  <c:pt idx="102">
                    <c:v>WD</c:v>
                  </c:pt>
                  <c:pt idx="103">
                    <c:v>WD</c:v>
                  </c:pt>
                  <c:pt idx="104">
                    <c:v>WD</c:v>
                  </c:pt>
                  <c:pt idx="105">
                    <c:v>WD</c:v>
                  </c:pt>
                  <c:pt idx="106">
                    <c:v>WD</c:v>
                  </c:pt>
                  <c:pt idx="107">
                    <c:v>WD</c:v>
                  </c:pt>
                  <c:pt idx="108">
                    <c:v>WD</c:v>
                  </c:pt>
                  <c:pt idx="109">
                    <c:v>WD</c:v>
                  </c:pt>
                  <c:pt idx="110">
                    <c:v>WD</c:v>
                  </c:pt>
                  <c:pt idx="111">
                    <c:v>WD</c:v>
                  </c:pt>
                  <c:pt idx="112">
                    <c:v>WD</c:v>
                  </c:pt>
                  <c:pt idx="113">
                    <c:v>WD</c:v>
                  </c:pt>
                  <c:pt idx="114">
                    <c:v>WD</c:v>
                  </c:pt>
                  <c:pt idx="115">
                    <c:v>WD</c:v>
                  </c:pt>
                  <c:pt idx="116">
                    <c:v>WD</c:v>
                  </c:pt>
                  <c:pt idx="117">
                    <c:v>WD</c:v>
                  </c:pt>
                  <c:pt idx="118">
                    <c:v>WD</c:v>
                  </c:pt>
                  <c:pt idx="119">
                    <c:v>WD</c:v>
                  </c:pt>
                  <c:pt idx="120">
                    <c:v>WD</c:v>
                  </c:pt>
                  <c:pt idx="121">
                    <c:v>WD</c:v>
                  </c:pt>
                  <c:pt idx="122">
                    <c:v>WD</c:v>
                  </c:pt>
                  <c:pt idx="123">
                    <c:v>WD</c:v>
                  </c:pt>
                  <c:pt idx="124">
                    <c:v>WD</c:v>
                  </c:pt>
                  <c:pt idx="125">
                    <c:v>WD</c:v>
                  </c:pt>
                  <c:pt idx="126">
                    <c:v>WD</c:v>
                  </c:pt>
                  <c:pt idx="127">
                    <c:v>WD</c:v>
                  </c:pt>
                  <c:pt idx="128">
                    <c:v>WD</c:v>
                  </c:pt>
                  <c:pt idx="129">
                    <c:v>WD</c:v>
                  </c:pt>
                  <c:pt idx="130">
                    <c:v>WD</c:v>
                  </c:pt>
                  <c:pt idx="131">
                    <c:v>WD</c:v>
                  </c:pt>
                  <c:pt idx="132">
                    <c:v>WD</c:v>
                  </c:pt>
                  <c:pt idx="133">
                    <c:v>WD</c:v>
                  </c:pt>
                  <c:pt idx="134">
                    <c:v>WD</c:v>
                  </c:pt>
                  <c:pt idx="135">
                    <c:v>LC</c:v>
                  </c:pt>
                  <c:pt idx="136">
                    <c:v>WD</c:v>
                  </c:pt>
                  <c:pt idx="137">
                    <c:v>WD</c:v>
                  </c:pt>
                  <c:pt idx="138">
                    <c:v>WD</c:v>
                  </c:pt>
                  <c:pt idx="139">
                    <c:v>WD</c:v>
                  </c:pt>
                </c:lvl>
                <c:lvl>
                  <c:pt idx="0">
                    <c:v>$20,000 </c:v>
                  </c:pt>
                  <c:pt idx="1">
                    <c:v>$8,750 </c:v>
                  </c:pt>
                  <c:pt idx="2">
                    <c:v>$7,000 </c:v>
                  </c:pt>
                  <c:pt idx="3">
                    <c:v>$7,000 </c:v>
                  </c:pt>
                  <c:pt idx="4">
                    <c:v>$8,000 </c:v>
                  </c:pt>
                  <c:pt idx="5">
                    <c:v>$9,500 </c:v>
                  </c:pt>
                  <c:pt idx="6">
                    <c:v>$11,000 </c:v>
                  </c:pt>
                  <c:pt idx="7">
                    <c:v>$7,500 </c:v>
                  </c:pt>
                  <c:pt idx="8">
                    <c:v>$9,500 </c:v>
                  </c:pt>
                  <c:pt idx="9">
                    <c:v>$8,000 </c:v>
                  </c:pt>
                  <c:pt idx="10">
                    <c:v>$9,000 </c:v>
                  </c:pt>
                  <c:pt idx="11">
                    <c:v>$9,000 </c:v>
                  </c:pt>
                  <c:pt idx="12">
                    <c:v>$4,500 </c:v>
                  </c:pt>
                  <c:pt idx="13">
                    <c:v>$30,000 </c:v>
                  </c:pt>
                  <c:pt idx="14">
                    <c:v>$12,500 </c:v>
                  </c:pt>
                  <c:pt idx="15">
                    <c:v>$23,000 </c:v>
                  </c:pt>
                  <c:pt idx="16">
                    <c:v>$12,500 </c:v>
                  </c:pt>
                  <c:pt idx="17">
                    <c:v>$13,000 </c:v>
                  </c:pt>
                  <c:pt idx="18">
                    <c:v>$18,000 </c:v>
                  </c:pt>
                  <c:pt idx="19">
                    <c:v>$24,000 </c:v>
                  </c:pt>
                  <c:pt idx="20">
                    <c:v>$15,000 </c:v>
                  </c:pt>
                  <c:pt idx="21">
                    <c:v>$15,000 </c:v>
                  </c:pt>
                  <c:pt idx="22">
                    <c:v>$23,500 </c:v>
                  </c:pt>
                  <c:pt idx="23">
                    <c:v>$26,000 </c:v>
                  </c:pt>
                  <c:pt idx="24">
                    <c:v>$28,000 </c:v>
                  </c:pt>
                  <c:pt idx="25">
                    <c:v>$27,000 </c:v>
                  </c:pt>
                  <c:pt idx="26">
                    <c:v>$26,000 </c:v>
                  </c:pt>
                  <c:pt idx="27">
                    <c:v>$30,000 </c:v>
                  </c:pt>
                  <c:pt idx="28">
                    <c:v>$13,500 </c:v>
                  </c:pt>
                  <c:pt idx="29">
                    <c:v>$15,000 </c:v>
                  </c:pt>
                  <c:pt idx="30">
                    <c:v>$19,900 </c:v>
                  </c:pt>
                  <c:pt idx="31">
                    <c:v>$32,500 </c:v>
                  </c:pt>
                  <c:pt idx="32">
                    <c:v>$15,000 </c:v>
                  </c:pt>
                  <c:pt idx="33">
                    <c:v>$12,000 </c:v>
                  </c:pt>
                  <c:pt idx="34">
                    <c:v>$24,500 </c:v>
                  </c:pt>
                  <c:pt idx="35">
                    <c:v>$11,000 </c:v>
                  </c:pt>
                  <c:pt idx="36">
                    <c:v>$35,000 </c:v>
                  </c:pt>
                  <c:pt idx="37">
                    <c:v>$27,000 </c:v>
                  </c:pt>
                  <c:pt idx="38">
                    <c:v>$34,000 </c:v>
                  </c:pt>
                  <c:pt idx="39">
                    <c:v>$29,000 </c:v>
                  </c:pt>
                  <c:pt idx="40">
                    <c:v>$37,900 </c:v>
                  </c:pt>
                  <c:pt idx="41">
                    <c:v>$35,000 </c:v>
                  </c:pt>
                  <c:pt idx="42">
                    <c:v>$25,000 </c:v>
                  </c:pt>
                  <c:pt idx="43">
                    <c:v>$25,000 </c:v>
                  </c:pt>
                  <c:pt idx="44">
                    <c:v>$30,000 </c:v>
                  </c:pt>
                  <c:pt idx="45">
                    <c:v>$54,500 </c:v>
                  </c:pt>
                  <c:pt idx="46">
                    <c:v>$40,000 </c:v>
                  </c:pt>
                  <c:pt idx="47">
                    <c:v>$99,900 </c:v>
                  </c:pt>
                  <c:pt idx="48">
                    <c:v>$34,000 </c:v>
                  </c:pt>
                  <c:pt idx="49">
                    <c:v>$27,000 </c:v>
                  </c:pt>
                  <c:pt idx="50">
                    <c:v>$45,000 </c:v>
                  </c:pt>
                  <c:pt idx="51">
                    <c:v>$25,000 </c:v>
                  </c:pt>
                  <c:pt idx="52">
                    <c:v>$28,000 </c:v>
                  </c:pt>
                  <c:pt idx="53">
                    <c:v>$29,000 </c:v>
                  </c:pt>
                  <c:pt idx="54">
                    <c:v>$30,000 </c:v>
                  </c:pt>
                  <c:pt idx="55">
                    <c:v>$20,000 </c:v>
                  </c:pt>
                  <c:pt idx="56">
                    <c:v>$49,900 </c:v>
                  </c:pt>
                  <c:pt idx="57">
                    <c:v>$19,500 </c:v>
                  </c:pt>
                  <c:pt idx="58">
                    <c:v>$30,000 </c:v>
                  </c:pt>
                  <c:pt idx="59">
                    <c:v>$31,500 </c:v>
                  </c:pt>
                  <c:pt idx="60">
                    <c:v>$15,000 </c:v>
                  </c:pt>
                  <c:pt idx="61">
                    <c:v>$71,500 </c:v>
                  </c:pt>
                  <c:pt idx="62">
                    <c:v>$29,000 </c:v>
                  </c:pt>
                  <c:pt idx="63">
                    <c:v>$65,000 </c:v>
                  </c:pt>
                  <c:pt idx="64">
                    <c:v>$35,000 </c:v>
                  </c:pt>
                  <c:pt idx="65">
                    <c:v>$29,900 </c:v>
                  </c:pt>
                  <c:pt idx="66">
                    <c:v>$52,500 </c:v>
                  </c:pt>
                  <c:pt idx="67">
                    <c:v>$50,000 </c:v>
                  </c:pt>
                  <c:pt idx="68">
                    <c:v>$22,000 </c:v>
                  </c:pt>
                  <c:pt idx="69">
                    <c:v>$47,900 </c:v>
                  </c:pt>
                  <c:pt idx="70">
                    <c:v>$26,500 </c:v>
                  </c:pt>
                  <c:pt idx="71">
                    <c:v>$50,000 </c:v>
                  </c:pt>
                  <c:pt idx="72">
                    <c:v>$30,000 </c:v>
                  </c:pt>
                  <c:pt idx="73">
                    <c:v>$67,500 </c:v>
                  </c:pt>
                  <c:pt idx="74">
                    <c:v>$25,500 </c:v>
                  </c:pt>
                  <c:pt idx="75">
                    <c:v>$38,000 </c:v>
                  </c:pt>
                  <c:pt idx="76">
                    <c:v>$40,000 </c:v>
                  </c:pt>
                  <c:pt idx="77">
                    <c:v>$21,000 </c:v>
                  </c:pt>
                  <c:pt idx="78">
                    <c:v>$50,000 </c:v>
                  </c:pt>
                  <c:pt idx="79">
                    <c:v>$25,000 </c:v>
                  </c:pt>
                  <c:pt idx="80">
                    <c:v>$48,000 </c:v>
                  </c:pt>
                  <c:pt idx="81">
                    <c:v>$50,000 </c:v>
                  </c:pt>
                  <c:pt idx="82">
                    <c:v>$33,000 </c:v>
                  </c:pt>
                  <c:pt idx="83">
                    <c:v>$40,500 </c:v>
                  </c:pt>
                  <c:pt idx="84">
                    <c:v>$40,500 </c:v>
                  </c:pt>
                  <c:pt idx="85">
                    <c:v>$56,000 </c:v>
                  </c:pt>
                  <c:pt idx="86">
                    <c:v>$59,900 </c:v>
                  </c:pt>
                  <c:pt idx="87">
                    <c:v>$25,000 </c:v>
                  </c:pt>
                  <c:pt idx="88">
                    <c:v>$54,000 </c:v>
                  </c:pt>
                  <c:pt idx="89">
                    <c:v>$45,000 </c:v>
                  </c:pt>
                  <c:pt idx="90">
                    <c:v>$54,750 </c:v>
                  </c:pt>
                  <c:pt idx="91">
                    <c:v>$40,000 </c:v>
                  </c:pt>
                  <c:pt idx="92">
                    <c:v>$87,500 </c:v>
                  </c:pt>
                  <c:pt idx="93">
                    <c:v>$60,000 </c:v>
                  </c:pt>
                  <c:pt idx="94">
                    <c:v>$67,500 </c:v>
                  </c:pt>
                  <c:pt idx="95">
                    <c:v>$90,000 </c:v>
                  </c:pt>
                  <c:pt idx="96">
                    <c:v>$55,000 </c:v>
                  </c:pt>
                  <c:pt idx="97">
                    <c:v>$80,000 </c:v>
                  </c:pt>
                  <c:pt idx="98">
                    <c:v>$114,900 </c:v>
                  </c:pt>
                  <c:pt idx="99">
                    <c:v>$64,380 </c:v>
                  </c:pt>
                  <c:pt idx="100">
                    <c:v>$49,900 </c:v>
                  </c:pt>
                  <c:pt idx="101">
                    <c:v>$47,500 </c:v>
                  </c:pt>
                  <c:pt idx="102">
                    <c:v>$60,000 </c:v>
                  </c:pt>
                  <c:pt idx="103">
                    <c:v>$120,000 </c:v>
                  </c:pt>
                  <c:pt idx="104">
                    <c:v>$64,900 </c:v>
                  </c:pt>
                  <c:pt idx="105">
                    <c:v>$52,200 </c:v>
                  </c:pt>
                  <c:pt idx="106">
                    <c:v>$70,500 </c:v>
                  </c:pt>
                  <c:pt idx="107">
                    <c:v>$45,000 </c:v>
                  </c:pt>
                  <c:pt idx="108">
                    <c:v>$45,000 </c:v>
                  </c:pt>
                  <c:pt idx="109">
                    <c:v>$85,000 </c:v>
                  </c:pt>
                  <c:pt idx="110">
                    <c:v>$90,000 </c:v>
                  </c:pt>
                  <c:pt idx="111">
                    <c:v>$79,900 </c:v>
                  </c:pt>
                  <c:pt idx="112">
                    <c:v>$140,000 </c:v>
                  </c:pt>
                  <c:pt idx="113">
                    <c:v>$90,500 </c:v>
                  </c:pt>
                  <c:pt idx="114">
                    <c:v>$90,000 </c:v>
                  </c:pt>
                  <c:pt idx="115">
                    <c:v>$110,000 </c:v>
                  </c:pt>
                  <c:pt idx="116">
                    <c:v>$120,652 </c:v>
                  </c:pt>
                  <c:pt idx="117">
                    <c:v>$131,000 </c:v>
                  </c:pt>
                  <c:pt idx="118">
                    <c:v>$49,500 </c:v>
                  </c:pt>
                  <c:pt idx="119">
                    <c:v>$120,000 </c:v>
                  </c:pt>
                  <c:pt idx="120">
                    <c:v>$85,000 </c:v>
                  </c:pt>
                  <c:pt idx="121">
                    <c:v>$95,000 </c:v>
                  </c:pt>
                  <c:pt idx="122">
                    <c:v>$150,000 </c:v>
                  </c:pt>
                  <c:pt idx="123">
                    <c:v>$120,000 </c:v>
                  </c:pt>
                  <c:pt idx="124">
                    <c:v>$140,000 </c:v>
                  </c:pt>
                  <c:pt idx="125">
                    <c:v>$110,000 </c:v>
                  </c:pt>
                  <c:pt idx="126">
                    <c:v>$124,900 </c:v>
                  </c:pt>
                  <c:pt idx="127">
                    <c:v>$85,000 </c:v>
                  </c:pt>
                  <c:pt idx="128">
                    <c:v>$80,000 </c:v>
                  </c:pt>
                  <c:pt idx="129">
                    <c:v>$177,000 </c:v>
                  </c:pt>
                  <c:pt idx="130">
                    <c:v>$160,000 </c:v>
                  </c:pt>
                  <c:pt idx="131">
                    <c:v>$201,000 </c:v>
                  </c:pt>
                  <c:pt idx="132">
                    <c:v>$140,000 </c:v>
                  </c:pt>
                  <c:pt idx="133">
                    <c:v>$115,000 </c:v>
                  </c:pt>
                  <c:pt idx="134">
                    <c:v>$145,000 </c:v>
                  </c:pt>
                  <c:pt idx="135">
                    <c:v>$232,000 </c:v>
                  </c:pt>
                  <c:pt idx="136">
                    <c:v>$175,000 </c:v>
                  </c:pt>
                  <c:pt idx="137">
                    <c:v>$160,000 </c:v>
                  </c:pt>
                  <c:pt idx="138">
                    <c:v>$250,000 </c:v>
                  </c:pt>
                  <c:pt idx="139">
                    <c:v>$260,000 </c:v>
                  </c:pt>
                </c:lvl>
                <c:lvl>
                  <c:pt idx="0">
                    <c:v>09/17/21</c:v>
                  </c:pt>
                  <c:pt idx="1">
                    <c:v>03/11/22</c:v>
                  </c:pt>
                  <c:pt idx="2">
                    <c:v>04/13/21</c:v>
                  </c:pt>
                  <c:pt idx="3">
                    <c:v>06/08/22</c:v>
                  </c:pt>
                  <c:pt idx="4">
                    <c:v>09/12/22</c:v>
                  </c:pt>
                  <c:pt idx="5">
                    <c:v>01/18/23</c:v>
                  </c:pt>
                  <c:pt idx="6">
                    <c:v>07/22/22</c:v>
                  </c:pt>
                  <c:pt idx="7">
                    <c:v>03/14/23</c:v>
                  </c:pt>
                  <c:pt idx="8">
                    <c:v>01/04/23</c:v>
                  </c:pt>
                  <c:pt idx="9">
                    <c:v>06/08/21</c:v>
                  </c:pt>
                  <c:pt idx="10">
                    <c:v>04/28/21</c:v>
                  </c:pt>
                  <c:pt idx="11">
                    <c:v>02/23/23</c:v>
                  </c:pt>
                  <c:pt idx="12">
                    <c:v>03/09/23</c:v>
                  </c:pt>
                  <c:pt idx="13">
                    <c:v>04/28/21</c:v>
                  </c:pt>
                  <c:pt idx="14">
                    <c:v>10/01/21</c:v>
                  </c:pt>
                  <c:pt idx="15">
                    <c:v>07/13/21</c:v>
                  </c:pt>
                  <c:pt idx="16">
                    <c:v>05/27/22</c:v>
                  </c:pt>
                  <c:pt idx="17">
                    <c:v>05/03/21</c:v>
                  </c:pt>
                  <c:pt idx="18">
                    <c:v>04/30/21</c:v>
                  </c:pt>
                  <c:pt idx="19">
                    <c:v>07/15/22</c:v>
                  </c:pt>
                  <c:pt idx="20">
                    <c:v>08/25/21</c:v>
                  </c:pt>
                  <c:pt idx="21">
                    <c:v>07/05/21</c:v>
                  </c:pt>
                  <c:pt idx="22">
                    <c:v>06/10/22</c:v>
                  </c:pt>
                  <c:pt idx="23">
                    <c:v>08/05/21</c:v>
                  </c:pt>
                  <c:pt idx="24">
                    <c:v>06/14/21</c:v>
                  </c:pt>
                  <c:pt idx="25">
                    <c:v>01/21/22</c:v>
                  </c:pt>
                  <c:pt idx="26">
                    <c:v>11/16/21</c:v>
                  </c:pt>
                  <c:pt idx="27">
                    <c:v>03/15/22</c:v>
                  </c:pt>
                  <c:pt idx="28">
                    <c:v>06/13/22</c:v>
                  </c:pt>
                  <c:pt idx="29">
                    <c:v>04/23/21</c:v>
                  </c:pt>
                  <c:pt idx="30">
                    <c:v>06/17/21</c:v>
                  </c:pt>
                  <c:pt idx="31">
                    <c:v>04/27/22</c:v>
                  </c:pt>
                  <c:pt idx="32">
                    <c:v>04/28/22</c:v>
                  </c:pt>
                  <c:pt idx="33">
                    <c:v>06/23/21</c:v>
                  </c:pt>
                  <c:pt idx="34">
                    <c:v>05/14/21</c:v>
                  </c:pt>
                  <c:pt idx="35">
                    <c:v>03/24/23</c:v>
                  </c:pt>
                  <c:pt idx="36">
                    <c:v>03/11/22</c:v>
                  </c:pt>
                  <c:pt idx="37">
                    <c:v>06/01/22</c:v>
                  </c:pt>
                  <c:pt idx="38">
                    <c:v>05/21/21</c:v>
                  </c:pt>
                  <c:pt idx="39">
                    <c:v>10/21/21</c:v>
                  </c:pt>
                  <c:pt idx="40">
                    <c:v>12/06/22</c:v>
                  </c:pt>
                  <c:pt idx="41">
                    <c:v>09/22/21</c:v>
                  </c:pt>
                  <c:pt idx="42">
                    <c:v>09/16/21</c:v>
                  </c:pt>
                  <c:pt idx="43">
                    <c:v>01/13/23</c:v>
                  </c:pt>
                  <c:pt idx="44">
                    <c:v>05/03/22</c:v>
                  </c:pt>
                  <c:pt idx="45">
                    <c:v>10/26/22</c:v>
                  </c:pt>
                  <c:pt idx="46">
                    <c:v>08/19/22</c:v>
                  </c:pt>
                  <c:pt idx="47">
                    <c:v>06/30/22</c:v>
                  </c:pt>
                  <c:pt idx="48">
                    <c:v>08/25/21</c:v>
                  </c:pt>
                  <c:pt idx="49">
                    <c:v>04/12/21</c:v>
                  </c:pt>
                  <c:pt idx="50">
                    <c:v>04/21/22</c:v>
                  </c:pt>
                  <c:pt idx="51">
                    <c:v>11/30/21</c:v>
                  </c:pt>
                  <c:pt idx="52">
                    <c:v>01/19/22</c:v>
                  </c:pt>
                  <c:pt idx="53">
                    <c:v>12/06/22</c:v>
                  </c:pt>
                  <c:pt idx="54">
                    <c:v>04/07/22</c:v>
                  </c:pt>
                  <c:pt idx="55">
                    <c:v>08/22/22</c:v>
                  </c:pt>
                  <c:pt idx="56">
                    <c:v>03/24/23</c:v>
                  </c:pt>
                  <c:pt idx="57">
                    <c:v>05/28/21</c:v>
                  </c:pt>
                  <c:pt idx="58">
                    <c:v>06/15/22</c:v>
                  </c:pt>
                  <c:pt idx="59">
                    <c:v>08/11/22</c:v>
                  </c:pt>
                  <c:pt idx="60">
                    <c:v>05/26/21</c:v>
                  </c:pt>
                  <c:pt idx="61">
                    <c:v>02/17/23</c:v>
                  </c:pt>
                  <c:pt idx="62">
                    <c:v>02/08/23</c:v>
                  </c:pt>
                  <c:pt idx="63">
                    <c:v>07/23/21</c:v>
                  </c:pt>
                  <c:pt idx="64">
                    <c:v>09/22/21</c:v>
                  </c:pt>
                  <c:pt idx="65">
                    <c:v>10/06/21</c:v>
                  </c:pt>
                  <c:pt idx="66">
                    <c:v>07/08/22</c:v>
                  </c:pt>
                  <c:pt idx="67">
                    <c:v>12/14/22</c:v>
                  </c:pt>
                  <c:pt idx="68">
                    <c:v>02/08/23</c:v>
                  </c:pt>
                  <c:pt idx="69">
                    <c:v>02/17/23</c:v>
                  </c:pt>
                  <c:pt idx="70">
                    <c:v>05/18/21</c:v>
                  </c:pt>
                  <c:pt idx="71">
                    <c:v>03/29/23</c:v>
                  </c:pt>
                  <c:pt idx="72">
                    <c:v>03/23/22</c:v>
                  </c:pt>
                  <c:pt idx="73">
                    <c:v>03/02/23</c:v>
                  </c:pt>
                  <c:pt idx="74">
                    <c:v>04/19/21</c:v>
                  </c:pt>
                  <c:pt idx="75">
                    <c:v>11/10/22</c:v>
                  </c:pt>
                  <c:pt idx="76">
                    <c:v>12/21/22</c:v>
                  </c:pt>
                  <c:pt idx="77">
                    <c:v>09/14/22</c:v>
                  </c:pt>
                  <c:pt idx="78">
                    <c:v>03/23/22</c:v>
                  </c:pt>
                  <c:pt idx="79">
                    <c:v>07/19/21</c:v>
                  </c:pt>
                  <c:pt idx="80">
                    <c:v>08/31/22</c:v>
                  </c:pt>
                  <c:pt idx="81">
                    <c:v>06/13/22</c:v>
                  </c:pt>
                  <c:pt idx="82">
                    <c:v>06/29/21</c:v>
                  </c:pt>
                  <c:pt idx="83">
                    <c:v>04/12/21</c:v>
                  </c:pt>
                  <c:pt idx="84">
                    <c:v>08/12/21</c:v>
                  </c:pt>
                  <c:pt idx="85">
                    <c:v>03/24/23</c:v>
                  </c:pt>
                  <c:pt idx="86">
                    <c:v>11/23/21</c:v>
                  </c:pt>
                  <c:pt idx="87">
                    <c:v>10/28/22</c:v>
                  </c:pt>
                  <c:pt idx="88">
                    <c:v>06/09/21</c:v>
                  </c:pt>
                  <c:pt idx="89">
                    <c:v>07/14/22</c:v>
                  </c:pt>
                  <c:pt idx="90">
                    <c:v>07/28/22</c:v>
                  </c:pt>
                  <c:pt idx="91">
                    <c:v>10/21/22</c:v>
                  </c:pt>
                  <c:pt idx="92">
                    <c:v>08/16/22</c:v>
                  </c:pt>
                  <c:pt idx="93">
                    <c:v>12/01/21</c:v>
                  </c:pt>
                  <c:pt idx="94">
                    <c:v>08/22/22</c:v>
                  </c:pt>
                  <c:pt idx="95">
                    <c:v>06/21/21</c:v>
                  </c:pt>
                  <c:pt idx="96">
                    <c:v>07/18/22</c:v>
                  </c:pt>
                  <c:pt idx="97">
                    <c:v>07/22/22</c:v>
                  </c:pt>
                  <c:pt idx="98">
                    <c:v>02/17/23</c:v>
                  </c:pt>
                  <c:pt idx="99">
                    <c:v>05/04/21</c:v>
                  </c:pt>
                  <c:pt idx="100">
                    <c:v>07/08/22</c:v>
                  </c:pt>
                  <c:pt idx="101">
                    <c:v>08/03/21</c:v>
                  </c:pt>
                  <c:pt idx="102">
                    <c:v>11/04/21</c:v>
                  </c:pt>
                  <c:pt idx="103">
                    <c:v>01/14/22</c:v>
                  </c:pt>
                  <c:pt idx="104">
                    <c:v>05/14/21</c:v>
                  </c:pt>
                  <c:pt idx="105">
                    <c:v>12/29/21</c:v>
                  </c:pt>
                  <c:pt idx="106">
                    <c:v>12/29/21</c:v>
                  </c:pt>
                  <c:pt idx="107">
                    <c:v>01/25/22</c:v>
                  </c:pt>
                  <c:pt idx="108">
                    <c:v>07/18/22</c:v>
                  </c:pt>
                  <c:pt idx="109">
                    <c:v>11/03/21</c:v>
                  </c:pt>
                  <c:pt idx="110">
                    <c:v>03/29/22</c:v>
                  </c:pt>
                  <c:pt idx="111">
                    <c:v>08/24/21</c:v>
                  </c:pt>
                  <c:pt idx="112">
                    <c:v>08/30/21</c:v>
                  </c:pt>
                  <c:pt idx="113">
                    <c:v>02/24/22</c:v>
                  </c:pt>
                  <c:pt idx="114">
                    <c:v>04/19/22</c:v>
                  </c:pt>
                  <c:pt idx="115">
                    <c:v>09/17/21</c:v>
                  </c:pt>
                  <c:pt idx="116">
                    <c:v>06/08/22</c:v>
                  </c:pt>
                  <c:pt idx="117">
                    <c:v>03/08/22</c:v>
                  </c:pt>
                  <c:pt idx="118">
                    <c:v>11/04/21</c:v>
                  </c:pt>
                  <c:pt idx="119">
                    <c:v>03/13/22</c:v>
                  </c:pt>
                  <c:pt idx="120">
                    <c:v>06/25/21</c:v>
                  </c:pt>
                  <c:pt idx="121">
                    <c:v>12/17/21</c:v>
                  </c:pt>
                  <c:pt idx="122">
                    <c:v>02/28/23</c:v>
                  </c:pt>
                  <c:pt idx="123">
                    <c:v>10/20/22</c:v>
                  </c:pt>
                  <c:pt idx="124">
                    <c:v>04/30/21</c:v>
                  </c:pt>
                  <c:pt idx="125">
                    <c:v>11/05/21</c:v>
                  </c:pt>
                  <c:pt idx="126">
                    <c:v>01/31/22</c:v>
                  </c:pt>
                  <c:pt idx="127">
                    <c:v>08/25/21</c:v>
                  </c:pt>
                  <c:pt idx="128">
                    <c:v>01/10/22</c:v>
                  </c:pt>
                  <c:pt idx="129">
                    <c:v>01/20/23</c:v>
                  </c:pt>
                  <c:pt idx="130">
                    <c:v>07/09/21</c:v>
                  </c:pt>
                  <c:pt idx="131">
                    <c:v>03/16/22</c:v>
                  </c:pt>
                  <c:pt idx="132">
                    <c:v>04/13/22</c:v>
                  </c:pt>
                  <c:pt idx="133">
                    <c:v>06/25/21</c:v>
                  </c:pt>
                  <c:pt idx="134">
                    <c:v>02/10/22</c:v>
                  </c:pt>
                  <c:pt idx="135">
                    <c:v>02/23/23</c:v>
                  </c:pt>
                  <c:pt idx="136">
                    <c:v>11/12/21</c:v>
                  </c:pt>
                  <c:pt idx="137">
                    <c:v>01/09/23</c:v>
                  </c:pt>
                  <c:pt idx="138">
                    <c:v>03/28/23</c:v>
                  </c:pt>
                  <c:pt idx="139">
                    <c:v>06/25/21</c:v>
                  </c:pt>
                </c:lvl>
                <c:lvl>
                  <c:pt idx="1">
                    <c:v>9473 TOM DR</c:v>
                  </c:pt>
                  <c:pt idx="8">
                    <c:v>2423 PINE KNOLL DR</c:v>
                  </c:pt>
                  <c:pt idx="14">
                    <c:v>8898 N 11 RD</c:v>
                  </c:pt>
                  <c:pt idx="15">
                    <c:v>S 45 1/2 RD</c:v>
                  </c:pt>
                  <c:pt idx="16">
                    <c:v>8944 E 12 RD</c:v>
                  </c:pt>
                  <c:pt idx="23">
                    <c:v>3014 W 4 RD</c:v>
                  </c:pt>
                  <c:pt idx="24">
                    <c:v>3072 W 4 RD</c:v>
                  </c:pt>
                  <c:pt idx="25">
                    <c:v>3136 W 4 RD</c:v>
                  </c:pt>
                  <c:pt idx="26">
                    <c:v>3222 W 4 RD</c:v>
                  </c:pt>
                  <c:pt idx="37">
                    <c:v>7175 E 44 RD</c:v>
                  </c:pt>
                  <c:pt idx="39">
                    <c:v>6057 N 17 1/4 RD</c:v>
                  </c:pt>
                  <c:pt idx="41">
                    <c:v>8401 BUTTERMILK LN</c:v>
                  </c:pt>
                  <c:pt idx="44">
                    <c:v>6094 W 18 RD</c:v>
                  </c:pt>
                  <c:pt idx="46">
                    <c:v>10681 S 41 RD</c:v>
                  </c:pt>
                  <c:pt idx="47">
                    <c:v>5059 W BIG SKY TRL</c:v>
                  </c:pt>
                  <c:pt idx="51">
                    <c:v>W 26 3/4 RD</c:v>
                  </c:pt>
                  <c:pt idx="54">
                    <c:v>1779 N 39 RD</c:v>
                  </c:pt>
                  <c:pt idx="63">
                    <c:v>1670 S 47 3/4 RD</c:v>
                  </c:pt>
                  <c:pt idx="74">
                    <c:v>4328 CHANDLER DR</c:v>
                  </c:pt>
                  <c:pt idx="80">
                    <c:v>S MACKINAW TRL</c:v>
                  </c:pt>
                  <c:pt idx="83">
                    <c:v>5576 E 30 RD</c:v>
                  </c:pt>
                  <c:pt idx="88">
                    <c:v>6877 COUNTRY LN</c:v>
                  </c:pt>
                  <c:pt idx="90">
                    <c:v>2361 E 16 RD</c:v>
                  </c:pt>
                  <c:pt idx="92">
                    <c:v>57 N 31 RD</c:v>
                  </c:pt>
                  <c:pt idx="93">
                    <c:v>6816 E 50 RD</c:v>
                  </c:pt>
                  <c:pt idx="94">
                    <c:v>S 39 RD</c:v>
                  </c:pt>
                  <c:pt idx="99">
                    <c:v>W 6 RD</c:v>
                  </c:pt>
                  <c:pt idx="102">
                    <c:v>5399 N 45 RD</c:v>
                  </c:pt>
                  <c:pt idx="103">
                    <c:v>1870 W 32 RD</c:v>
                  </c:pt>
                  <c:pt idx="110">
                    <c:v>7123 W 6 RD</c:v>
                  </c:pt>
                  <c:pt idx="111">
                    <c:v>7123 W 6 RD</c:v>
                  </c:pt>
                  <c:pt idx="112">
                    <c:v>W 10 1/2 RD</c:v>
                  </c:pt>
                  <c:pt idx="113">
                    <c:v>3424 N 27 RD</c:v>
                  </c:pt>
                  <c:pt idx="114">
                    <c:v>8401 BUTTERMILK LN</c:v>
                  </c:pt>
                  <c:pt idx="116">
                    <c:v>10131 N 9 RD</c:v>
                  </c:pt>
                  <c:pt idx="117">
                    <c:v>2280 E 26 RD</c:v>
                  </c:pt>
                  <c:pt idx="122">
                    <c:v>9398 W 4 RD</c:v>
                  </c:pt>
                  <c:pt idx="126">
                    <c:v>10571 W 14 RD</c:v>
                  </c:pt>
                  <c:pt idx="127">
                    <c:v>3290 W M-115 HWY</c:v>
                  </c:pt>
                  <c:pt idx="131">
                    <c:v>344 E M-55 HWY</c:v>
                  </c:pt>
                  <c:pt idx="134">
                    <c:v>N 33 RD</c:v>
                  </c:pt>
                  <c:pt idx="135">
                    <c:v>W 14 RD</c:v>
                  </c:pt>
                  <c:pt idx="136">
                    <c:v>1161 E 22 RD</c:v>
                  </c:pt>
                </c:lvl>
                <c:lvl>
                  <c:pt idx="0">
                    <c:v>2210-17-1109</c:v>
                  </c:pt>
                  <c:pt idx="1">
                    <c:v>2109-27-3114</c:v>
                  </c:pt>
                  <c:pt idx="2">
                    <c:v>2312-04-4303</c:v>
                  </c:pt>
                  <c:pt idx="3">
                    <c:v>2312-04-4301</c:v>
                  </c:pt>
                  <c:pt idx="4">
                    <c:v>2111-29-1206</c:v>
                  </c:pt>
                  <c:pt idx="5">
                    <c:v>2212-09-4411</c:v>
                  </c:pt>
                  <c:pt idx="6">
                    <c:v>2309-06-4403</c:v>
                  </c:pt>
                  <c:pt idx="7">
                    <c:v>2112-24-3405</c:v>
                  </c:pt>
                  <c:pt idx="8">
                    <c:v>2209-18-1401-02</c:v>
                  </c:pt>
                  <c:pt idx="9">
                    <c:v>2209-16-1302</c:v>
                  </c:pt>
                  <c:pt idx="10">
                    <c:v>2209-16-2113</c:v>
                  </c:pt>
                  <c:pt idx="11">
                    <c:v>2309-05-3216</c:v>
                  </c:pt>
                  <c:pt idx="12">
                    <c:v>2309-05-3215</c:v>
                  </c:pt>
                  <c:pt idx="13">
                    <c:v>2110-26-2111</c:v>
                  </c:pt>
                  <c:pt idx="14">
                    <c:v>2412-24-2205</c:v>
                  </c:pt>
                  <c:pt idx="15">
                    <c:v>2209-35-3101-02</c:v>
                  </c:pt>
                  <c:pt idx="16">
                    <c:v>2409-33-1101</c:v>
                  </c:pt>
                  <c:pt idx="17">
                    <c:v>2209-29-4106-01</c:v>
                  </c:pt>
                  <c:pt idx="18">
                    <c:v>2209-16-2111</c:v>
                  </c:pt>
                  <c:pt idx="19">
                    <c:v>2311-04-1406</c:v>
                  </c:pt>
                  <c:pt idx="20">
                    <c:v>2309-27-1404</c:v>
                  </c:pt>
                  <c:pt idx="21">
                    <c:v>2410-24-3401</c:v>
                  </c:pt>
                  <c:pt idx="22">
                    <c:v>2410-24-3401</c:v>
                  </c:pt>
                  <c:pt idx="23">
                    <c:v>2411-04-4401-01</c:v>
                  </c:pt>
                  <c:pt idx="24">
                    <c:v>2411-04-4401-02</c:v>
                  </c:pt>
                  <c:pt idx="25">
                    <c:v>2411-04-4401-03</c:v>
                  </c:pt>
                  <c:pt idx="26">
                    <c:v>2411-04-4401-05</c:v>
                  </c:pt>
                  <c:pt idx="27">
                    <c:v>2210-13-1102</c:v>
                  </c:pt>
                  <c:pt idx="28">
                    <c:v>2309-05-3303</c:v>
                  </c:pt>
                  <c:pt idx="29">
                    <c:v>2209-14-2201</c:v>
                  </c:pt>
                  <c:pt idx="30">
                    <c:v>2309-16-3306</c:v>
                  </c:pt>
                  <c:pt idx="31">
                    <c:v>2312-04-2308</c:v>
                  </c:pt>
                  <c:pt idx="32">
                    <c:v>2209-30-3101-05</c:v>
                  </c:pt>
                  <c:pt idx="33">
                    <c:v>2212-27-2404</c:v>
                  </c:pt>
                  <c:pt idx="34">
                    <c:v>2309-16-3201-02</c:v>
                  </c:pt>
                  <c:pt idx="35">
                    <c:v>2410-36-2104</c:v>
                  </c:pt>
                  <c:pt idx="36">
                    <c:v>2412-14-1101</c:v>
                  </c:pt>
                  <c:pt idx="37">
                    <c:v>2109-08-3308-01</c:v>
                  </c:pt>
                  <c:pt idx="38">
                    <c:v>2209-16-2107</c:v>
                  </c:pt>
                  <c:pt idx="39">
                    <c:v>2411-33-2002-02</c:v>
                  </c:pt>
                  <c:pt idx="40">
                    <c:v>2311-23-1104</c:v>
                  </c:pt>
                  <c:pt idx="41">
                    <c:v>2410-24-3106</c:v>
                  </c:pt>
                  <c:pt idx="42">
                    <c:v>2311-34-4110</c:v>
                  </c:pt>
                  <c:pt idx="43">
                    <c:v>2209-01-1111</c:v>
                  </c:pt>
                  <c:pt idx="44">
                    <c:v>2312-12-4405</c:v>
                  </c:pt>
                  <c:pt idx="45">
                    <c:v>2110-15-1403</c:v>
                  </c:pt>
                  <c:pt idx="46">
                    <c:v>2109-28-3101-02</c:v>
                  </c:pt>
                  <c:pt idx="47">
                    <c:v>2111-19-4101-14</c:v>
                  </c:pt>
                  <c:pt idx="48">
                    <c:v>2210-12-4102</c:v>
                  </c:pt>
                  <c:pt idx="49">
                    <c:v>2210-13-2104</c:v>
                  </c:pt>
                  <c:pt idx="50">
                    <c:v>2212-04-1201</c:v>
                  </c:pt>
                  <c:pt idx="51">
                    <c:v>2212-06-4103</c:v>
                  </c:pt>
                  <c:pt idx="52">
                    <c:v>2309-14-3305</c:v>
                  </c:pt>
                  <c:pt idx="53">
                    <c:v>2309-27-1209</c:v>
                  </c:pt>
                  <c:pt idx="54">
                    <c:v>2309-30-1103</c:v>
                  </c:pt>
                  <c:pt idx="55">
                    <c:v>2310-12-4304</c:v>
                  </c:pt>
                  <c:pt idx="56">
                    <c:v>2311-23-1102</c:v>
                  </c:pt>
                  <c:pt idx="57">
                    <c:v>2409-02-4206</c:v>
                  </c:pt>
                  <c:pt idx="58">
                    <c:v>2410-36-3104</c:v>
                  </c:pt>
                  <c:pt idx="59">
                    <c:v>2309-17-2102</c:v>
                  </c:pt>
                  <c:pt idx="60">
                    <c:v>2409-02-4201</c:v>
                  </c:pt>
                  <c:pt idx="61">
                    <c:v>2209-01-1133</c:v>
                  </c:pt>
                  <c:pt idx="62">
                    <c:v>2412-30-1302</c:v>
                  </c:pt>
                  <c:pt idx="63">
                    <c:v>2209-12-1113</c:v>
                  </c:pt>
                  <c:pt idx="64">
                    <c:v>2210-13-1401</c:v>
                  </c:pt>
                  <c:pt idx="65">
                    <c:v>2412-24-1103</c:v>
                  </c:pt>
                  <c:pt idx="66">
                    <c:v>2312-17-4103</c:v>
                  </c:pt>
                  <c:pt idx="67">
                    <c:v>2211-33-3315</c:v>
                  </c:pt>
                  <c:pt idx="68">
                    <c:v>2209-01-1125</c:v>
                  </c:pt>
                  <c:pt idx="69">
                    <c:v>2109-18-4301</c:v>
                  </c:pt>
                  <c:pt idx="70">
                    <c:v>2309-36-1209</c:v>
                  </c:pt>
                  <c:pt idx="71">
                    <c:v>2109-01-4104</c:v>
                  </c:pt>
                  <c:pt idx="72">
                    <c:v>2311-35-2402-01</c:v>
                  </c:pt>
                  <c:pt idx="73">
                    <c:v>2209-04-4302</c:v>
                  </c:pt>
                  <c:pt idx="74">
                    <c:v>2211-26-1206</c:v>
                  </c:pt>
                  <c:pt idx="75">
                    <c:v>2309-27-3101</c:v>
                  </c:pt>
                  <c:pt idx="76">
                    <c:v>2210-36-2101-04</c:v>
                  </c:pt>
                  <c:pt idx="77">
                    <c:v>2110-01-1201</c:v>
                  </c:pt>
                  <c:pt idx="78">
                    <c:v>2112-06-4301</c:v>
                  </c:pt>
                  <c:pt idx="79">
                    <c:v>2209-01-1126</c:v>
                  </c:pt>
                  <c:pt idx="80">
                    <c:v>2209-16-1101-04</c:v>
                  </c:pt>
                  <c:pt idx="81">
                    <c:v>2411-11-4309</c:v>
                  </c:pt>
                  <c:pt idx="82">
                    <c:v>2209-14-2202</c:v>
                  </c:pt>
                  <c:pt idx="83">
                    <c:v>2210-13-1103</c:v>
                  </c:pt>
                  <c:pt idx="84">
                    <c:v>2312-05-2103</c:v>
                  </c:pt>
                  <c:pt idx="85">
                    <c:v>2110-07-4405</c:v>
                  </c:pt>
                  <c:pt idx="86">
                    <c:v>2409-27-2201-03</c:v>
                  </c:pt>
                  <c:pt idx="87">
                    <c:v>2309-33-4204</c:v>
                  </c:pt>
                  <c:pt idx="88">
                    <c:v>2209-19-1305-03</c:v>
                  </c:pt>
                  <c:pt idx="89">
                    <c:v>2309-27-3101</c:v>
                  </c:pt>
                  <c:pt idx="90">
                    <c:v>2310-04-3104</c:v>
                  </c:pt>
                  <c:pt idx="91">
                    <c:v>2209-14-2203</c:v>
                  </c:pt>
                  <c:pt idx="92">
                    <c:v>2310-33-4401-02</c:v>
                  </c:pt>
                  <c:pt idx="93">
                    <c:v>2109-31-1102</c:v>
                  </c:pt>
                  <c:pt idx="94">
                    <c:v>2109-31-1101-01</c:v>
                  </c:pt>
                  <c:pt idx="95">
                    <c:v>2309-16-3201-04</c:v>
                  </c:pt>
                  <c:pt idx="96">
                    <c:v>2110-25-1102</c:v>
                  </c:pt>
                  <c:pt idx="97">
                    <c:v>2309-01-3404</c:v>
                  </c:pt>
                  <c:pt idx="98">
                    <c:v>2311-23-1107</c:v>
                  </c:pt>
                  <c:pt idx="99">
                    <c:v>2411-07-4301-02</c:v>
                  </c:pt>
                  <c:pt idx="100">
                    <c:v>2310-08-4201</c:v>
                  </c:pt>
                  <c:pt idx="101">
                    <c:v>2309-18-1301</c:v>
                  </c:pt>
                  <c:pt idx="102">
                    <c:v>2309-03-1401-02</c:v>
                  </c:pt>
                  <c:pt idx="103">
                    <c:v>2211-14-3201</c:v>
                  </c:pt>
                  <c:pt idx="104">
                    <c:v>2312-03-1302</c:v>
                  </c:pt>
                  <c:pt idx="105">
                    <c:v>2309-21-3403</c:v>
                  </c:pt>
                  <c:pt idx="106">
                    <c:v>2309-21-3403</c:v>
                  </c:pt>
                  <c:pt idx="107">
                    <c:v>2211-26-1101</c:v>
                  </c:pt>
                  <c:pt idx="108">
                    <c:v>2409-34-3401</c:v>
                  </c:pt>
                  <c:pt idx="109">
                    <c:v>2310-20-1102</c:v>
                  </c:pt>
                  <c:pt idx="110">
                    <c:v>2412-14-1104</c:v>
                  </c:pt>
                  <c:pt idx="111">
                    <c:v>2412-14-1104</c:v>
                  </c:pt>
                  <c:pt idx="112">
                    <c:v>2412-25-2401-02</c:v>
                  </c:pt>
                  <c:pt idx="113">
                    <c:v>2310-17-3201</c:v>
                  </c:pt>
                  <c:pt idx="114">
                    <c:v>2410-24-3106</c:v>
                  </c:pt>
                  <c:pt idx="115">
                    <c:v>2111-24-2201</c:v>
                  </c:pt>
                  <c:pt idx="116">
                    <c:v>2412-10-4401-02</c:v>
                  </c:pt>
                  <c:pt idx="117">
                    <c:v>2210-04-2102</c:v>
                  </c:pt>
                  <c:pt idx="118">
                    <c:v>2412-18-2301</c:v>
                  </c:pt>
                  <c:pt idx="119">
                    <c:v>2412-24-1401</c:v>
                  </c:pt>
                  <c:pt idx="120">
                    <c:v>2111-32-4101-01</c:v>
                  </c:pt>
                  <c:pt idx="121">
                    <c:v>2312-06-4201</c:v>
                  </c:pt>
                  <c:pt idx="122">
                    <c:v>2412-04-4301</c:v>
                  </c:pt>
                  <c:pt idx="123">
                    <c:v>2412-08-1102-02</c:v>
                  </c:pt>
                  <c:pt idx="124">
                    <c:v>2412-15-3301</c:v>
                  </c:pt>
                  <c:pt idx="125">
                    <c:v>2312-05-1201</c:v>
                  </c:pt>
                  <c:pt idx="126">
                    <c:v>2312-05-2102</c:v>
                  </c:pt>
                  <c:pt idx="127">
                    <c:v>2311-16-4302</c:v>
                  </c:pt>
                  <c:pt idx="128">
                    <c:v>2112-19-4201</c:v>
                  </c:pt>
                  <c:pt idx="129">
                    <c:v>2311-35-1101-01</c:v>
                  </c:pt>
                  <c:pt idx="130">
                    <c:v>2412-09-4101</c:v>
                  </c:pt>
                  <c:pt idx="131">
                    <c:v>2110-18-2101</c:v>
                  </c:pt>
                  <c:pt idx="132">
                    <c:v>2309-22-1101-01</c:v>
                  </c:pt>
                  <c:pt idx="133">
                    <c:v>2309-22-1101-01</c:v>
                  </c:pt>
                  <c:pt idx="134">
                    <c:v>2310-03-4101-01</c:v>
                  </c:pt>
                  <c:pt idx="135">
                    <c:v>2312-06-2201-02</c:v>
                  </c:pt>
                  <c:pt idx="136">
                    <c:v>2310-20-3201</c:v>
                  </c:pt>
                  <c:pt idx="137">
                    <c:v>2209-14-4201</c:v>
                  </c:pt>
                  <c:pt idx="138">
                    <c:v>2411-12-1102</c:v>
                  </c:pt>
                  <c:pt idx="139">
                    <c:v>2111-32-4101-04</c:v>
                  </c:pt>
                </c:lvl>
              </c:multiLvlStrCache>
            </c:multiLvlStrRef>
          </c:xVal>
          <c:yVal>
            <c:numRef>
              <c:f>'Land Analysis'!$AB$2:$AB$141</c:f>
              <c:numCache>
                <c:formatCode>General</c:formatCode>
                <c:ptCount val="1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36-4C82-A886-4F8DF8A35D4C}"/>
            </c:ext>
          </c:extLst>
        </c:ser>
        <c:ser>
          <c:idx val="1"/>
          <c:order val="1"/>
          <c:tx>
            <c:strRef>
              <c:f>'Land Analysis'!$AC$1</c:f>
              <c:strCache>
                <c:ptCount val="1"/>
                <c:pt idx="0">
                  <c:v>Rate Group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multiLvlStrRef>
              <c:f>'Land Analysis'!$A$2:$AA$141</c:f>
              <c:multiLvlStrCache>
                <c:ptCount val="140"/>
                <c:lvl>
                  <c:pt idx="0">
                    <c:v>402</c:v>
                  </c:pt>
                  <c:pt idx="1">
                    <c:v>402</c:v>
                  </c:pt>
                  <c:pt idx="2">
                    <c:v>402</c:v>
                  </c:pt>
                  <c:pt idx="3">
                    <c:v>402</c:v>
                  </c:pt>
                  <c:pt idx="4">
                    <c:v>402</c:v>
                  </c:pt>
                  <c:pt idx="5">
                    <c:v>402</c:v>
                  </c:pt>
                  <c:pt idx="6">
                    <c:v>402</c:v>
                  </c:pt>
                  <c:pt idx="7">
                    <c:v>402</c:v>
                  </c:pt>
                  <c:pt idx="8">
                    <c:v>402</c:v>
                  </c:pt>
                  <c:pt idx="9">
                    <c:v>402</c:v>
                  </c:pt>
                  <c:pt idx="10">
                    <c:v>402</c:v>
                  </c:pt>
                  <c:pt idx="11">
                    <c:v>402</c:v>
                  </c:pt>
                  <c:pt idx="12">
                    <c:v>402</c:v>
                  </c:pt>
                  <c:pt idx="13">
                    <c:v>402</c:v>
                  </c:pt>
                  <c:pt idx="14">
                    <c:v>402</c:v>
                  </c:pt>
                  <c:pt idx="15">
                    <c:v>402</c:v>
                  </c:pt>
                  <c:pt idx="16">
                    <c:v>402</c:v>
                  </c:pt>
                  <c:pt idx="17">
                    <c:v>402</c:v>
                  </c:pt>
                  <c:pt idx="18">
                    <c:v>001</c:v>
                  </c:pt>
                  <c:pt idx="19">
                    <c:v>402</c:v>
                  </c:pt>
                  <c:pt idx="20">
                    <c:v>402</c:v>
                  </c:pt>
                  <c:pt idx="21">
                    <c:v>402</c:v>
                  </c:pt>
                  <c:pt idx="22">
                    <c:v>402</c:v>
                  </c:pt>
                  <c:pt idx="23">
                    <c:v>402</c:v>
                  </c:pt>
                  <c:pt idx="24">
                    <c:v>402</c:v>
                  </c:pt>
                  <c:pt idx="25">
                    <c:v>402</c:v>
                  </c:pt>
                  <c:pt idx="26">
                    <c:v>402</c:v>
                  </c:pt>
                  <c:pt idx="27">
                    <c:v>402</c:v>
                  </c:pt>
                  <c:pt idx="28">
                    <c:v>402</c:v>
                  </c:pt>
                  <c:pt idx="29">
                    <c:v>402</c:v>
                  </c:pt>
                  <c:pt idx="30">
                    <c:v>402</c:v>
                  </c:pt>
                  <c:pt idx="31">
                    <c:v>402</c:v>
                  </c:pt>
                  <c:pt idx="32">
                    <c:v>402</c:v>
                  </c:pt>
                  <c:pt idx="33">
                    <c:v>402</c:v>
                  </c:pt>
                  <c:pt idx="34">
                    <c:v>402</c:v>
                  </c:pt>
                  <c:pt idx="35">
                    <c:v>402</c:v>
                  </c:pt>
                  <c:pt idx="36">
                    <c:v>402</c:v>
                  </c:pt>
                  <c:pt idx="37">
                    <c:v>402</c:v>
                  </c:pt>
                  <c:pt idx="38">
                    <c:v>402</c:v>
                  </c:pt>
                  <c:pt idx="39">
                    <c:v>402</c:v>
                  </c:pt>
                  <c:pt idx="40">
                    <c:v>402</c:v>
                  </c:pt>
                  <c:pt idx="41">
                    <c:v>001</c:v>
                  </c:pt>
                  <c:pt idx="42">
                    <c:v>402</c:v>
                  </c:pt>
                  <c:pt idx="43">
                    <c:v>402</c:v>
                  </c:pt>
                  <c:pt idx="44">
                    <c:v>402</c:v>
                  </c:pt>
                  <c:pt idx="45">
                    <c:v>402</c:v>
                  </c:pt>
                  <c:pt idx="46">
                    <c:v>102</c:v>
                  </c:pt>
                  <c:pt idx="47">
                    <c:v>402</c:v>
                  </c:pt>
                  <c:pt idx="48">
                    <c:v>402</c:v>
                  </c:pt>
                  <c:pt idx="49">
                    <c:v>402</c:v>
                  </c:pt>
                  <c:pt idx="50">
                    <c:v>402</c:v>
                  </c:pt>
                  <c:pt idx="51">
                    <c:v>402</c:v>
                  </c:pt>
                  <c:pt idx="52">
                    <c:v>402</c:v>
                  </c:pt>
                  <c:pt idx="53">
                    <c:v>402</c:v>
                  </c:pt>
                  <c:pt idx="54">
                    <c:v>402</c:v>
                  </c:pt>
                  <c:pt idx="55">
                    <c:v>402</c:v>
                  </c:pt>
                  <c:pt idx="56">
                    <c:v>402</c:v>
                  </c:pt>
                  <c:pt idx="57">
                    <c:v>402</c:v>
                  </c:pt>
                  <c:pt idx="58">
                    <c:v>402</c:v>
                  </c:pt>
                  <c:pt idx="59">
                    <c:v>402</c:v>
                  </c:pt>
                  <c:pt idx="60">
                    <c:v>402</c:v>
                  </c:pt>
                  <c:pt idx="61">
                    <c:v>402</c:v>
                  </c:pt>
                  <c:pt idx="62">
                    <c:v>402</c:v>
                  </c:pt>
                  <c:pt idx="63">
                    <c:v>402</c:v>
                  </c:pt>
                  <c:pt idx="64">
                    <c:v>402</c:v>
                  </c:pt>
                  <c:pt idx="65">
                    <c:v>402</c:v>
                  </c:pt>
                  <c:pt idx="66">
                    <c:v>402</c:v>
                  </c:pt>
                  <c:pt idx="67">
                    <c:v>402</c:v>
                  </c:pt>
                  <c:pt idx="68">
                    <c:v>402</c:v>
                  </c:pt>
                  <c:pt idx="69">
                    <c:v>402</c:v>
                  </c:pt>
                  <c:pt idx="70">
                    <c:v>402</c:v>
                  </c:pt>
                  <c:pt idx="71">
                    <c:v>402</c:v>
                  </c:pt>
                  <c:pt idx="72">
                    <c:v>402</c:v>
                  </c:pt>
                  <c:pt idx="73">
                    <c:v>402</c:v>
                  </c:pt>
                  <c:pt idx="74">
                    <c:v>402</c:v>
                  </c:pt>
                  <c:pt idx="75">
                    <c:v>402</c:v>
                  </c:pt>
                  <c:pt idx="76">
                    <c:v>402</c:v>
                  </c:pt>
                  <c:pt idx="77">
                    <c:v>402</c:v>
                  </c:pt>
                  <c:pt idx="78">
                    <c:v>402</c:v>
                  </c:pt>
                  <c:pt idx="79">
                    <c:v>402</c:v>
                  </c:pt>
                  <c:pt idx="80">
                    <c:v>102</c:v>
                  </c:pt>
                  <c:pt idx="81">
                    <c:v>402</c:v>
                  </c:pt>
                  <c:pt idx="82">
                    <c:v>402</c:v>
                  </c:pt>
                  <c:pt idx="83">
                    <c:v>402</c:v>
                  </c:pt>
                  <c:pt idx="84">
                    <c:v>402</c:v>
                  </c:pt>
                  <c:pt idx="85">
                    <c:v>402</c:v>
                  </c:pt>
                  <c:pt idx="86">
                    <c:v>402</c:v>
                  </c:pt>
                  <c:pt idx="87">
                    <c:v>402</c:v>
                  </c:pt>
                  <c:pt idx="88">
                    <c:v>402</c:v>
                  </c:pt>
                  <c:pt idx="89">
                    <c:v>402</c:v>
                  </c:pt>
                  <c:pt idx="90">
                    <c:v>402</c:v>
                  </c:pt>
                  <c:pt idx="91">
                    <c:v>402</c:v>
                  </c:pt>
                  <c:pt idx="92">
                    <c:v>402</c:v>
                  </c:pt>
                  <c:pt idx="93">
                    <c:v>402</c:v>
                  </c:pt>
                  <c:pt idx="94">
                    <c:v>402</c:v>
                  </c:pt>
                  <c:pt idx="95">
                    <c:v>402</c:v>
                  </c:pt>
                  <c:pt idx="96">
                    <c:v>402</c:v>
                  </c:pt>
                  <c:pt idx="97">
                    <c:v>402</c:v>
                  </c:pt>
                  <c:pt idx="98">
                    <c:v>402</c:v>
                  </c:pt>
                  <c:pt idx="99">
                    <c:v>402</c:v>
                  </c:pt>
                  <c:pt idx="100">
                    <c:v>102</c:v>
                  </c:pt>
                  <c:pt idx="101">
                    <c:v>402</c:v>
                  </c:pt>
                  <c:pt idx="102">
                    <c:v>402</c:v>
                  </c:pt>
                  <c:pt idx="103">
                    <c:v>402</c:v>
                  </c:pt>
                  <c:pt idx="104">
                    <c:v>402</c:v>
                  </c:pt>
                  <c:pt idx="105">
                    <c:v>402</c:v>
                  </c:pt>
                  <c:pt idx="106">
                    <c:v>402</c:v>
                  </c:pt>
                  <c:pt idx="107">
                    <c:v>001</c:v>
                  </c:pt>
                  <c:pt idx="108">
                    <c:v>402</c:v>
                  </c:pt>
                  <c:pt idx="109">
                    <c:v>402</c:v>
                  </c:pt>
                  <c:pt idx="110">
                    <c:v>402</c:v>
                  </c:pt>
                  <c:pt idx="111">
                    <c:v>402</c:v>
                  </c:pt>
                  <c:pt idx="112">
                    <c:v>402</c:v>
                  </c:pt>
                  <c:pt idx="113">
                    <c:v>402</c:v>
                  </c:pt>
                  <c:pt idx="114">
                    <c:v>001</c:v>
                  </c:pt>
                  <c:pt idx="115">
                    <c:v>402</c:v>
                  </c:pt>
                  <c:pt idx="116">
                    <c:v>102</c:v>
                  </c:pt>
                  <c:pt idx="117">
                    <c:v>402</c:v>
                  </c:pt>
                  <c:pt idx="118">
                    <c:v>402</c:v>
                  </c:pt>
                  <c:pt idx="119">
                    <c:v>402</c:v>
                  </c:pt>
                  <c:pt idx="120">
                    <c:v>402</c:v>
                  </c:pt>
                  <c:pt idx="121">
                    <c:v>402</c:v>
                  </c:pt>
                  <c:pt idx="122">
                    <c:v>402</c:v>
                  </c:pt>
                  <c:pt idx="123">
                    <c:v>402</c:v>
                  </c:pt>
                  <c:pt idx="124">
                    <c:v>102</c:v>
                  </c:pt>
                  <c:pt idx="125">
                    <c:v>402</c:v>
                  </c:pt>
                  <c:pt idx="126">
                    <c:v>402</c:v>
                  </c:pt>
                  <c:pt idx="127">
                    <c:v>402</c:v>
                  </c:pt>
                  <c:pt idx="128">
                    <c:v>402</c:v>
                  </c:pt>
                  <c:pt idx="129">
                    <c:v>402</c:v>
                  </c:pt>
                  <c:pt idx="130">
                    <c:v>102</c:v>
                  </c:pt>
                  <c:pt idx="131">
                    <c:v>402</c:v>
                  </c:pt>
                  <c:pt idx="132">
                    <c:v>402</c:v>
                  </c:pt>
                  <c:pt idx="133">
                    <c:v>402</c:v>
                  </c:pt>
                  <c:pt idx="134">
                    <c:v>402</c:v>
                  </c:pt>
                  <c:pt idx="135">
                    <c:v>402</c:v>
                  </c:pt>
                  <c:pt idx="136">
                    <c:v>402</c:v>
                  </c:pt>
                  <c:pt idx="137">
                    <c:v>402</c:v>
                  </c:pt>
                  <c:pt idx="138">
                    <c:v>402</c:v>
                  </c:pt>
                  <c:pt idx="139">
                    <c:v>402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0</c:v>
                  </c:pt>
                  <c:pt idx="9">
                    <c:v>1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1</c:v>
                  </c:pt>
                  <c:pt idx="72">
                    <c:v>1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1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1</c:v>
                  </c:pt>
                  <c:pt idx="88">
                    <c:v>0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1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1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1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1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0</c:v>
                  </c:pt>
                  <c:pt idx="93">
                    <c:v>1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</c:lvl>
                <c:lvl>
                  <c:pt idx="1">
                    <c:v>CLAM LAKE #1</c:v>
                  </c:pt>
                  <c:pt idx="2">
                    <c:v>SPRINGVILLE</c:v>
                  </c:pt>
                  <c:pt idx="4">
                    <c:v>ACREAGES</c:v>
                  </c:pt>
                  <c:pt idx="6">
                    <c:v>CEDAR CREEK</c:v>
                  </c:pt>
                  <c:pt idx="7">
                    <c:v>SOUTH BRANCH</c:v>
                  </c:pt>
                  <c:pt idx="9">
                    <c:v>HARING TWP #1</c:v>
                  </c:pt>
                  <c:pt idx="11">
                    <c:v>CEDAR CREEK</c:v>
                  </c:pt>
                  <c:pt idx="14">
                    <c:v>WEXFORD</c:v>
                  </c:pt>
                  <c:pt idx="19">
                    <c:v>ACREAGES</c:v>
                  </c:pt>
                  <c:pt idx="32">
                    <c:v>ACREAGES</c:v>
                  </c:pt>
                  <c:pt idx="35">
                    <c:v>GREENWOOD</c:v>
                  </c:pt>
                  <c:pt idx="39">
                    <c:v>HANOVER</c:v>
                  </c:pt>
                  <c:pt idx="40">
                    <c:v>ACREAGES</c:v>
                  </c:pt>
                  <c:pt idx="43">
                    <c:v>ACREAGES</c:v>
                  </c:pt>
                  <c:pt idx="44">
                    <c:v>ACREAGES</c:v>
                  </c:pt>
                  <c:pt idx="45">
                    <c:v>ACREAGES</c:v>
                  </c:pt>
                  <c:pt idx="46">
                    <c:v>CLAM LAKE #2</c:v>
                  </c:pt>
                  <c:pt idx="47">
                    <c:v>ACREAGES</c:v>
                  </c:pt>
                  <c:pt idx="50">
                    <c:v>SLAGLE</c:v>
                  </c:pt>
                  <c:pt idx="53">
                    <c:v>ACREAGES</c:v>
                  </c:pt>
                  <c:pt idx="54">
                    <c:v>ACREAGES</c:v>
                  </c:pt>
                  <c:pt idx="55">
                    <c:v>ACREAGES</c:v>
                  </c:pt>
                  <c:pt idx="56">
                    <c:v>ACREAGES</c:v>
                  </c:pt>
                  <c:pt idx="58">
                    <c:v>ACREAGES</c:v>
                  </c:pt>
                  <c:pt idx="59">
                    <c:v>CEDAR CREEK</c:v>
                  </c:pt>
                  <c:pt idx="61">
                    <c:v>ACREAGES</c:v>
                  </c:pt>
                  <c:pt idx="62">
                    <c:v>ACREAGES</c:v>
                  </c:pt>
                  <c:pt idx="63">
                    <c:v>HARING TWP #1</c:v>
                  </c:pt>
                  <c:pt idx="66">
                    <c:v>SPRINGVILLE</c:v>
                  </c:pt>
                  <c:pt idx="67">
                    <c:v>BOON</c:v>
                  </c:pt>
                  <c:pt idx="68">
                    <c:v>ACREAGES</c:v>
                  </c:pt>
                  <c:pt idx="69">
                    <c:v>ACREAGES</c:v>
                  </c:pt>
                  <c:pt idx="71">
                    <c:v>CLAM LAKE #1</c:v>
                  </c:pt>
                  <c:pt idx="72">
                    <c:v>ACREAGES</c:v>
                  </c:pt>
                  <c:pt idx="74">
                    <c:v>BOON</c:v>
                  </c:pt>
                  <c:pt idx="76">
                    <c:v>SELMA TWP #1</c:v>
                  </c:pt>
                  <c:pt idx="77">
                    <c:v>CHERRY GROVE TWP #3</c:v>
                  </c:pt>
                  <c:pt idx="80">
                    <c:v>ACREAGES</c:v>
                  </c:pt>
                  <c:pt idx="81">
                    <c:v>ACREAGES</c:v>
                  </c:pt>
                  <c:pt idx="85">
                    <c:v>ACREAGES</c:v>
                  </c:pt>
                  <c:pt idx="87">
                    <c:v>CEDAR CREEK</c:v>
                  </c:pt>
                  <c:pt idx="88">
                    <c:v>HARING TWP #1</c:v>
                  </c:pt>
                  <c:pt idx="90">
                    <c:v>COLFAX</c:v>
                  </c:pt>
                  <c:pt idx="91">
                    <c:v>ACREAGES</c:v>
                  </c:pt>
                  <c:pt idx="92">
                    <c:v>COLFAX</c:v>
                  </c:pt>
                  <c:pt idx="93">
                    <c:v>CLAM LAKE #2</c:v>
                  </c:pt>
                  <c:pt idx="94">
                    <c:v>CLAM LAKE #1</c:v>
                  </c:pt>
                  <c:pt idx="96">
                    <c:v>ACREAGES</c:v>
                  </c:pt>
                  <c:pt idx="97">
                    <c:v>ACREAGES</c:v>
                  </c:pt>
                  <c:pt idx="98">
                    <c:v>ACREAGES</c:v>
                  </c:pt>
                  <c:pt idx="100">
                    <c:v>ACREAGES</c:v>
                  </c:pt>
                  <c:pt idx="101">
                    <c:v>CEDAR CREEK</c:v>
                  </c:pt>
                  <c:pt idx="102">
                    <c:v>CEDAR CREEK</c:v>
                  </c:pt>
                  <c:pt idx="105">
                    <c:v>CEDAR CREEK</c:v>
                  </c:pt>
                  <c:pt idx="106">
                    <c:v>CEDAR CREEK</c:v>
                  </c:pt>
                  <c:pt idx="108">
                    <c:v>ACREAGES</c:v>
                  </c:pt>
                  <c:pt idx="109">
                    <c:v>COLFAX</c:v>
                  </c:pt>
                  <c:pt idx="110">
                    <c:v>WEXFORD</c:v>
                  </c:pt>
                  <c:pt idx="111">
                    <c:v>WEXFORD</c:v>
                  </c:pt>
                  <c:pt idx="112">
                    <c:v>WEXFORD</c:v>
                  </c:pt>
                  <c:pt idx="113">
                    <c:v>ACREAGES</c:v>
                  </c:pt>
                  <c:pt idx="115">
                    <c:v>ACREAGES</c:v>
                  </c:pt>
                  <c:pt idx="116">
                    <c:v>ACREAGES</c:v>
                  </c:pt>
                  <c:pt idx="120">
                    <c:v>ACREAGES</c:v>
                  </c:pt>
                  <c:pt idx="122">
                    <c:v>ACREAGES</c:v>
                  </c:pt>
                  <c:pt idx="123">
                    <c:v>ACREAGES</c:v>
                  </c:pt>
                  <c:pt idx="124">
                    <c:v>ACREAGES</c:v>
                  </c:pt>
                  <c:pt idx="127">
                    <c:v>ACREAGES</c:v>
                  </c:pt>
                  <c:pt idx="128">
                    <c:v>SOUTH BRANCH</c:v>
                  </c:pt>
                  <c:pt idx="129">
                    <c:v>ACREAGES</c:v>
                  </c:pt>
                  <c:pt idx="130">
                    <c:v>ACREAGES</c:v>
                  </c:pt>
                  <c:pt idx="131">
                    <c:v>ACREAGES</c:v>
                  </c:pt>
                  <c:pt idx="132">
                    <c:v>CEDAR CREEK</c:v>
                  </c:pt>
                  <c:pt idx="133">
                    <c:v>CEDAR CREEK</c:v>
                  </c:pt>
                  <c:pt idx="134">
                    <c:v>ACREAGES</c:v>
                  </c:pt>
                  <c:pt idx="135">
                    <c:v>ACREAGES</c:v>
                  </c:pt>
                  <c:pt idx="136">
                    <c:v>ACREAGES</c:v>
                  </c:pt>
                  <c:pt idx="137">
                    <c:v>ACREAGES</c:v>
                  </c:pt>
                  <c:pt idx="138">
                    <c:v>ACREAGES</c:v>
                  </c:pt>
                  <c:pt idx="139">
                    <c:v>HENDERSON</c:v>
                  </c:pt>
                </c:lvl>
                <c:lvl>
                  <c:pt idx="15">
                    <c:v>2209-35-3101-03</c:v>
                  </c:pt>
                  <c:pt idx="17">
                    <c:v>2209-29-4108-03</c:v>
                  </c:pt>
                  <c:pt idx="18">
                    <c:v>2209-16-2112</c:v>
                  </c:pt>
                  <c:pt idx="21">
                    <c:v>2410-24-3402, 2410-24-3403</c:v>
                  </c:pt>
                  <c:pt idx="22">
                    <c:v>2410-24-3402, 2410-24-3403</c:v>
                  </c:pt>
                  <c:pt idx="37">
                    <c:v>2109-08-3308-02</c:v>
                  </c:pt>
                  <c:pt idx="38">
                    <c:v>2209-16-2108, 2209-16-2109, 2209-16-2110</c:v>
                  </c:pt>
                  <c:pt idx="41">
                    <c:v>2410-24-3105</c:v>
                  </c:pt>
                  <c:pt idx="67">
                    <c:v>2211-33-3323</c:v>
                  </c:pt>
                  <c:pt idx="73">
                    <c:v>2209-04-4303</c:v>
                  </c:pt>
                  <c:pt idx="75">
                    <c:v>2309-CH-11</c:v>
                  </c:pt>
                  <c:pt idx="82">
                    <c:v>2209-14-2206</c:v>
                  </c:pt>
                  <c:pt idx="86">
                    <c:v>2409-27-2201-04, 2409-27-2201-05, 2409-27-2201-06</c:v>
                  </c:pt>
                  <c:pt idx="87">
                    <c:v>2309-33-4203, 2309-33-4201</c:v>
                  </c:pt>
                  <c:pt idx="88">
                    <c:v>2209-19-1305-04, 2209-19-1305-05, 2209-19-1305-06, 2209-19-1305-07</c:v>
                  </c:pt>
                  <c:pt idx="89">
                    <c:v>2309-CH-07, 2309-CH-09, 2309-CH-10, 2309-CH-11</c:v>
                  </c:pt>
                  <c:pt idx="91">
                    <c:v>2209-14-2204, 2209-14-2205</c:v>
                  </c:pt>
                  <c:pt idx="95">
                    <c:v>2309-16-3201-05</c:v>
                  </c:pt>
                  <c:pt idx="98">
                    <c:v>2311-23-1106, 2311-23-1103</c:v>
                  </c:pt>
                  <c:pt idx="107">
                    <c:v>2211-RMP-05</c:v>
                  </c:pt>
                  <c:pt idx="112">
                    <c:v>2412-25-2401-03</c:v>
                  </c:pt>
                  <c:pt idx="114">
                    <c:v>2410-24-3103-01, 2410-24-3404-01, 2410-24-3404-02, 2410-24-3105</c:v>
                  </c:pt>
                  <c:pt idx="118">
                    <c:v>2412-18-2303</c:v>
                  </c:pt>
                  <c:pt idx="119">
                    <c:v>2412-24-1402</c:v>
                  </c:pt>
                  <c:pt idx="139">
                    <c:v>2111-32-3401, 2111-32-3402</c:v>
                  </c:pt>
                </c:lvl>
                <c:lvl>
                  <c:pt idx="0">
                    <c:v>691/289</c:v>
                  </c:pt>
                  <c:pt idx="1">
                    <c:v>692/1156</c:v>
                  </c:pt>
                  <c:pt idx="2">
                    <c:v>689/2551</c:v>
                  </c:pt>
                  <c:pt idx="3">
                    <c:v>693/562</c:v>
                  </c:pt>
                  <c:pt idx="4">
                    <c:v>693/2626</c:v>
                  </c:pt>
                  <c:pt idx="5">
                    <c:v>694/1746</c:v>
                  </c:pt>
                  <c:pt idx="6">
                    <c:v>693/1732</c:v>
                  </c:pt>
                  <c:pt idx="7">
                    <c:v>694/2634</c:v>
                  </c:pt>
                  <c:pt idx="8">
                    <c:v>694/1574</c:v>
                  </c:pt>
                  <c:pt idx="9">
                    <c:v>690/833</c:v>
                  </c:pt>
                  <c:pt idx="10">
                    <c:v>690/81</c:v>
                  </c:pt>
                  <c:pt idx="11">
                    <c:v>694/2252</c:v>
                  </c:pt>
                  <c:pt idx="12">
                    <c:v>694/2599</c:v>
                  </c:pt>
                  <c:pt idx="13">
                    <c:v>690/77</c:v>
                  </c:pt>
                  <c:pt idx="14">
                    <c:v>691/569</c:v>
                  </c:pt>
                  <c:pt idx="15">
                    <c:v>690/1742</c:v>
                  </c:pt>
                  <c:pt idx="16">
                    <c:v>693/411</c:v>
                  </c:pt>
                  <c:pt idx="17">
                    <c:v>690/258</c:v>
                  </c:pt>
                  <c:pt idx="18">
                    <c:v>690/75</c:v>
                  </c:pt>
                  <c:pt idx="19">
                    <c:v>693/1372</c:v>
                  </c:pt>
                  <c:pt idx="20">
                    <c:v>690/2900</c:v>
                  </c:pt>
                  <c:pt idx="21">
                    <c:v>690/1768</c:v>
                  </c:pt>
                  <c:pt idx="22">
                    <c:v>694/596</c:v>
                  </c:pt>
                  <c:pt idx="23">
                    <c:v>690/2321</c:v>
                  </c:pt>
                  <c:pt idx="24">
                    <c:v>690/1007</c:v>
                  </c:pt>
                  <c:pt idx="25">
                    <c:v>692/73</c:v>
                  </c:pt>
                  <c:pt idx="26">
                    <c:v>691/1684</c:v>
                  </c:pt>
                  <c:pt idx="27">
                    <c:v>692/1259</c:v>
                  </c:pt>
                  <c:pt idx="28">
                    <c:v>693/819</c:v>
                  </c:pt>
                  <c:pt idx="29">
                    <c:v>689/2867</c:v>
                  </c:pt>
                  <c:pt idx="30">
                    <c:v>690/1129</c:v>
                  </c:pt>
                  <c:pt idx="31">
                    <c:v>692/2781</c:v>
                  </c:pt>
                  <c:pt idx="32">
                    <c:v>692/2734</c:v>
                  </c:pt>
                  <c:pt idx="33">
                    <c:v>690/1343</c:v>
                  </c:pt>
                  <c:pt idx="34">
                    <c:v>690/383</c:v>
                  </c:pt>
                  <c:pt idx="35">
                    <c:v>694/2709</c:v>
                  </c:pt>
                  <c:pt idx="36">
                    <c:v>692/1231</c:v>
                  </c:pt>
                  <c:pt idx="37">
                    <c:v>693/403</c:v>
                  </c:pt>
                  <c:pt idx="38">
                    <c:v>690/509</c:v>
                  </c:pt>
                  <c:pt idx="39">
                    <c:v>691/1152</c:v>
                  </c:pt>
                  <c:pt idx="40">
                    <c:v>694/1204</c:v>
                  </c:pt>
                  <c:pt idx="41">
                    <c:v>691/414</c:v>
                  </c:pt>
                  <c:pt idx="42">
                    <c:v>691/247</c:v>
                  </c:pt>
                  <c:pt idx="43">
                    <c:v>694/2025</c:v>
                  </c:pt>
                  <c:pt idx="44">
                    <c:v>692/2872</c:v>
                  </c:pt>
                  <c:pt idx="45">
                    <c:v>694/543</c:v>
                  </c:pt>
                  <c:pt idx="46">
                    <c:v>693/2112</c:v>
                  </c:pt>
                  <c:pt idx="47">
                    <c:v>693/1133</c:v>
                  </c:pt>
                  <c:pt idx="48">
                    <c:v>690/2874</c:v>
                  </c:pt>
                  <c:pt idx="49">
                    <c:v>689/2482</c:v>
                  </c:pt>
                  <c:pt idx="50">
                    <c:v>692/2617</c:v>
                  </c:pt>
                  <c:pt idx="51">
                    <c:v>691/2136</c:v>
                  </c:pt>
                  <c:pt idx="52">
                    <c:v>692/95</c:v>
                  </c:pt>
                  <c:pt idx="53">
                    <c:v>694/1226</c:v>
                  </c:pt>
                  <c:pt idx="54">
                    <c:v>692/1760</c:v>
                  </c:pt>
                  <c:pt idx="55">
                    <c:v>693/2547</c:v>
                  </c:pt>
                  <c:pt idx="56">
                    <c:v>694/2702</c:v>
                  </c:pt>
                  <c:pt idx="57">
                    <c:v>690/707</c:v>
                  </c:pt>
                  <c:pt idx="58">
                    <c:v>693/1011</c:v>
                  </c:pt>
                  <c:pt idx="59">
                    <c:v>693/1916</c:v>
                  </c:pt>
                  <c:pt idx="60">
                    <c:v>690/708</c:v>
                  </c:pt>
                  <c:pt idx="61">
                    <c:v>694/2211</c:v>
                  </c:pt>
                  <c:pt idx="62">
                    <c:v>694/2171</c:v>
                  </c:pt>
                  <c:pt idx="63">
                    <c:v>690/2038</c:v>
                  </c:pt>
                  <c:pt idx="64">
                    <c:v>691/371</c:v>
                  </c:pt>
                  <c:pt idx="65">
                    <c:v>691/763</c:v>
                  </c:pt>
                  <c:pt idx="66">
                    <c:v>693/1329</c:v>
                  </c:pt>
                  <c:pt idx="67">
                    <c:v>694/1293</c:v>
                  </c:pt>
                  <c:pt idx="68">
                    <c:v>694/2169</c:v>
                  </c:pt>
                  <c:pt idx="69">
                    <c:v>694/2183</c:v>
                  </c:pt>
                  <c:pt idx="70">
                    <c:v>690/1329</c:v>
                  </c:pt>
                  <c:pt idx="71">
                    <c:v>694/2763</c:v>
                  </c:pt>
                  <c:pt idx="72">
                    <c:v>692/1577</c:v>
                  </c:pt>
                  <c:pt idx="73">
                    <c:v>694/2388</c:v>
                  </c:pt>
                  <c:pt idx="74">
                    <c:v>689/2681</c:v>
                  </c:pt>
                  <c:pt idx="75">
                    <c:v>694/757</c:v>
                  </c:pt>
                  <c:pt idx="76">
                    <c:v>694/1400</c:v>
                  </c:pt>
                  <c:pt idx="77">
                    <c:v>693/2689</c:v>
                  </c:pt>
                  <c:pt idx="78">
                    <c:v>692/1486</c:v>
                  </c:pt>
                  <c:pt idx="79">
                    <c:v>690/1878</c:v>
                  </c:pt>
                  <c:pt idx="80">
                    <c:v>693/2446</c:v>
                  </c:pt>
                  <c:pt idx="81">
                    <c:v>693/755</c:v>
                  </c:pt>
                  <c:pt idx="82">
                    <c:v>690/1410</c:v>
                  </c:pt>
                  <c:pt idx="83">
                    <c:v>689/2483</c:v>
                  </c:pt>
                  <c:pt idx="84">
                    <c:v>690/2490</c:v>
                  </c:pt>
                  <c:pt idx="85">
                    <c:v>694/2691</c:v>
                  </c:pt>
                  <c:pt idx="86">
                    <c:v>691/1826</c:v>
                  </c:pt>
                  <c:pt idx="87">
                    <c:v>694/559</c:v>
                  </c:pt>
                  <c:pt idx="88">
                    <c:v>690/987</c:v>
                  </c:pt>
                  <c:pt idx="89">
                    <c:v>693/1650</c:v>
                  </c:pt>
                  <c:pt idx="90">
                    <c:v>693/1708</c:v>
                  </c:pt>
                  <c:pt idx="91">
                    <c:v>694/414</c:v>
                  </c:pt>
                  <c:pt idx="92">
                    <c:v>693/1992</c:v>
                  </c:pt>
                  <c:pt idx="93">
                    <c:v>691/2002</c:v>
                  </c:pt>
                  <c:pt idx="94">
                    <c:v>693/2143</c:v>
                  </c:pt>
                  <c:pt idx="95">
                    <c:v>690/1163</c:v>
                  </c:pt>
                  <c:pt idx="96">
                    <c:v>693/1504</c:v>
                  </c:pt>
                  <c:pt idx="97">
                    <c:v>693/1733</c:v>
                  </c:pt>
                  <c:pt idx="98">
                    <c:v>694/2213</c:v>
                  </c:pt>
                  <c:pt idx="99">
                    <c:v>690/121</c:v>
                  </c:pt>
                  <c:pt idx="100">
                    <c:v>693/1219</c:v>
                  </c:pt>
                  <c:pt idx="101">
                    <c:v>690/2644</c:v>
                  </c:pt>
                  <c:pt idx="102">
                    <c:v>691/1423</c:v>
                  </c:pt>
                  <c:pt idx="103">
                    <c:v>691/2982</c:v>
                  </c:pt>
                  <c:pt idx="104">
                    <c:v>690/384</c:v>
                  </c:pt>
                  <c:pt idx="105">
                    <c:v>691/2691</c:v>
                  </c:pt>
                  <c:pt idx="106">
                    <c:v>691/2692</c:v>
                  </c:pt>
                  <c:pt idx="107">
                    <c:v>692/278</c:v>
                  </c:pt>
                  <c:pt idx="108">
                    <c:v>693/1622</c:v>
                  </c:pt>
                  <c:pt idx="109">
                    <c:v>691/1384</c:v>
                  </c:pt>
                  <c:pt idx="110">
                    <c:v>692/1588</c:v>
                  </c:pt>
                  <c:pt idx="111">
                    <c:v>690/2834</c:v>
                  </c:pt>
                  <c:pt idx="112">
                    <c:v>691/123</c:v>
                  </c:pt>
                  <c:pt idx="113">
                    <c:v>692/1755</c:v>
                  </c:pt>
                  <c:pt idx="114">
                    <c:v>692/2596</c:v>
                  </c:pt>
                  <c:pt idx="115">
                    <c:v>691/261</c:v>
                  </c:pt>
                  <c:pt idx="116">
                    <c:v>693/567</c:v>
                  </c:pt>
                  <c:pt idx="117">
                    <c:v>692/1135</c:v>
                  </c:pt>
                  <c:pt idx="118">
                    <c:v>691/1422</c:v>
                  </c:pt>
                  <c:pt idx="119">
                    <c:v>692/1320</c:v>
                  </c:pt>
                  <c:pt idx="120">
                    <c:v>690/1762</c:v>
                  </c:pt>
                  <c:pt idx="121">
                    <c:v>691/2382</c:v>
                  </c:pt>
                  <c:pt idx="122">
                    <c:v>694/2377</c:v>
                  </c:pt>
                  <c:pt idx="123">
                    <c:v>694/433</c:v>
                  </c:pt>
                  <c:pt idx="124">
                    <c:v>690/96</c:v>
                  </c:pt>
                  <c:pt idx="125">
                    <c:v>691/1484</c:v>
                  </c:pt>
                  <c:pt idx="126">
                    <c:v>692/275</c:v>
                  </c:pt>
                  <c:pt idx="127">
                    <c:v>691/44</c:v>
                  </c:pt>
                  <c:pt idx="128">
                    <c:v>691/2766</c:v>
                  </c:pt>
                  <c:pt idx="129">
                    <c:v>694/1913</c:v>
                  </c:pt>
                  <c:pt idx="130">
                    <c:v>690/1834</c:v>
                  </c:pt>
                  <c:pt idx="131">
                    <c:v>692/1291</c:v>
                  </c:pt>
                  <c:pt idx="132">
                    <c:v>692/2387</c:v>
                  </c:pt>
                  <c:pt idx="133">
                    <c:v>690/1315</c:v>
                  </c:pt>
                  <c:pt idx="134">
                    <c:v>692/560</c:v>
                  </c:pt>
                  <c:pt idx="135">
                    <c:v>694/2320</c:v>
                  </c:pt>
                  <c:pt idx="136">
                    <c:v>691/1595</c:v>
                  </c:pt>
                  <c:pt idx="137">
                    <c:v>694/1691</c:v>
                  </c:pt>
                  <c:pt idx="138">
                    <c:v>694/2727</c:v>
                  </c:pt>
                  <c:pt idx="139">
                    <c:v>690/1761</c:v>
                  </c:pt>
                </c:lvl>
                <c:lvl>
                  <c:pt idx="4">
                    <c:v>RES</c:v>
                  </c:pt>
                  <c:pt idx="6">
                    <c:v>5</c:v>
                  </c:pt>
                  <c:pt idx="7">
                    <c:v>RES</c:v>
                  </c:pt>
                  <c:pt idx="9">
                    <c:v>5</c:v>
                  </c:pt>
                  <c:pt idx="11">
                    <c:v>5</c:v>
                  </c:pt>
                  <c:pt idx="35">
                    <c:v>5</c:v>
                  </c:pt>
                  <c:pt idx="39">
                    <c:v>RES</c:v>
                  </c:pt>
                  <c:pt idx="40">
                    <c:v>5</c:v>
                  </c:pt>
                  <c:pt idx="47">
                    <c:v>5</c:v>
                  </c:pt>
                  <c:pt idx="61">
                    <c:v>5</c:v>
                  </c:pt>
                  <c:pt idx="66">
                    <c:v>5</c:v>
                  </c:pt>
                  <c:pt idx="67">
                    <c:v>RES</c:v>
                  </c:pt>
                  <c:pt idx="71">
                    <c:v>5</c:v>
                  </c:pt>
                  <c:pt idx="72">
                    <c:v>5</c:v>
                  </c:pt>
                  <c:pt idx="80">
                    <c:v>1</c:v>
                  </c:pt>
                  <c:pt idx="90">
                    <c:v>5</c:v>
                  </c:pt>
                  <c:pt idx="94">
                    <c:v>5</c:v>
                  </c:pt>
                  <c:pt idx="100">
                    <c:v>1</c:v>
                  </c:pt>
                  <c:pt idx="101">
                    <c:v>5</c:v>
                  </c:pt>
                  <c:pt idx="102">
                    <c:v>5</c:v>
                  </c:pt>
                  <c:pt idx="108">
                    <c:v>5</c:v>
                  </c:pt>
                  <c:pt idx="110">
                    <c:v>1</c:v>
                  </c:pt>
                  <c:pt idx="111">
                    <c:v>1</c:v>
                  </c:pt>
                  <c:pt idx="115">
                    <c:v>RES</c:v>
                  </c:pt>
                  <c:pt idx="127">
                    <c:v>1</c:v>
                  </c:pt>
                  <c:pt idx="128">
                    <c:v>5</c:v>
                  </c:pt>
                  <c:pt idx="130">
                    <c:v>1</c:v>
                  </c:pt>
                  <c:pt idx="135">
                    <c:v>RES</c:v>
                  </c:pt>
                  <c:pt idx="136">
                    <c:v>1</c:v>
                  </c:pt>
                  <c:pt idx="138">
                    <c:v>5</c:v>
                  </c:pt>
                  <c:pt idx="139">
                    <c:v>7</c:v>
                  </c:pt>
                </c:lvl>
                <c:lvl>
                  <c:pt idx="0">
                    <c:v>100.00 </c:v>
                  </c:pt>
                  <c:pt idx="1">
                    <c:v>118.00 </c:v>
                  </c:pt>
                  <c:pt idx="2">
                    <c:v>99.00 </c:v>
                  </c:pt>
                  <c:pt idx="3">
                    <c:v>0.00 </c:v>
                  </c:pt>
                  <c:pt idx="4">
                    <c:v>165.00 </c:v>
                  </c:pt>
                  <c:pt idx="5">
                    <c:v>183.00 </c:v>
                  </c:pt>
                  <c:pt idx="6">
                    <c:v>160.00 </c:v>
                  </c:pt>
                  <c:pt idx="7">
                    <c:v>0.00 </c:v>
                  </c:pt>
                  <c:pt idx="8">
                    <c:v>0.00 </c:v>
                  </c:pt>
                  <c:pt idx="9">
                    <c:v>233.00 </c:v>
                  </c:pt>
                  <c:pt idx="10">
                    <c:v>150.00 </c:v>
                  </c:pt>
                  <c:pt idx="11">
                    <c:v>156.00 </c:v>
                  </c:pt>
                  <c:pt idx="12">
                    <c:v>0.00 </c:v>
                  </c:pt>
                  <c:pt idx="13">
                    <c:v>161.00 </c:v>
                  </c:pt>
                  <c:pt idx="14">
                    <c:v>189.40 </c:v>
                  </c:pt>
                  <c:pt idx="15">
                    <c:v>350.00 </c:v>
                  </c:pt>
                  <c:pt idx="16">
                    <c:v>0.00 </c:v>
                  </c:pt>
                  <c:pt idx="17">
                    <c:v>165.00 </c:v>
                  </c:pt>
                  <c:pt idx="18">
                    <c:v>0.00 </c:v>
                  </c:pt>
                  <c:pt idx="19">
                    <c:v>206.00 </c:v>
                  </c:pt>
                  <c:pt idx="20">
                    <c:v>325.00 </c:v>
                  </c:pt>
                  <c:pt idx="21">
                    <c:v>164.00 </c:v>
                  </c:pt>
                  <c:pt idx="22">
                    <c:v>164.00 </c:v>
                  </c:pt>
                  <c:pt idx="23">
                    <c:v>264.00 </c:v>
                  </c:pt>
                  <c:pt idx="24">
                    <c:v>264.00 </c:v>
                  </c:pt>
                  <c:pt idx="25">
                    <c:v>264.00 </c:v>
                  </c:pt>
                  <c:pt idx="26">
                    <c:v>264.00 </c:v>
                  </c:pt>
                  <c:pt idx="27">
                    <c:v>308.00 </c:v>
                  </c:pt>
                  <c:pt idx="28">
                    <c:v>236.00 </c:v>
                  </c:pt>
                  <c:pt idx="29">
                    <c:v>310.00 </c:v>
                  </c:pt>
                  <c:pt idx="30">
                    <c:v>323.00 </c:v>
                  </c:pt>
                  <c:pt idx="31">
                    <c:v>0.00 </c:v>
                  </c:pt>
                  <c:pt idx="32">
                    <c:v>0.00 </c:v>
                  </c:pt>
                  <c:pt idx="33">
                    <c:v>166.00 </c:v>
                  </c:pt>
                  <c:pt idx="34">
                    <c:v>335.50 </c:v>
                  </c:pt>
                  <c:pt idx="35">
                    <c:v>660.00 </c:v>
                  </c:pt>
                  <c:pt idx="36">
                    <c:v>442.00 </c:v>
                  </c:pt>
                  <c:pt idx="37">
                    <c:v>328.00 </c:v>
                  </c:pt>
                  <c:pt idx="38">
                    <c:v>600.00 </c:v>
                  </c:pt>
                  <c:pt idx="39">
                    <c:v>980.00 </c:v>
                  </c:pt>
                  <c:pt idx="40">
                    <c:v>429.88 </c:v>
                  </c:pt>
                  <c:pt idx="41">
                    <c:v>932.00 </c:v>
                  </c:pt>
                  <c:pt idx="42">
                    <c:v>559.00 </c:v>
                  </c:pt>
                  <c:pt idx="43">
                    <c:v>0.00 </c:v>
                  </c:pt>
                  <c:pt idx="44">
                    <c:v>0.00 </c:v>
                  </c:pt>
                  <c:pt idx="45">
                    <c:v>0.00 </c:v>
                  </c:pt>
                  <c:pt idx="46">
                    <c:v>0.00 </c:v>
                  </c:pt>
                  <c:pt idx="47">
                    <c:v>655.00 </c:v>
                  </c:pt>
                  <c:pt idx="48">
                    <c:v>330.00 </c:v>
                  </c:pt>
                  <c:pt idx="49">
                    <c:v>330.00 </c:v>
                  </c:pt>
                  <c:pt idx="50">
                    <c:v>330.00 </c:v>
                  </c:pt>
                  <c:pt idx="51">
                    <c:v>330.00 </c:v>
                  </c:pt>
                  <c:pt idx="52">
                    <c:v>330.00 </c:v>
                  </c:pt>
                  <c:pt idx="53">
                    <c:v>657.71 </c:v>
                  </c:pt>
                  <c:pt idx="54">
                    <c:v>0.00 </c:v>
                  </c:pt>
                  <c:pt idx="55">
                    <c:v>0.00 </c:v>
                  </c:pt>
                  <c:pt idx="56">
                    <c:v>346.00 </c:v>
                  </c:pt>
                  <c:pt idx="57">
                    <c:v>330.00 </c:v>
                  </c:pt>
                  <c:pt idx="58">
                    <c:v>0.00 </c:v>
                  </c:pt>
                  <c:pt idx="59">
                    <c:v>654.00 </c:v>
                  </c:pt>
                  <c:pt idx="60">
                    <c:v>330.50 </c:v>
                  </c:pt>
                  <c:pt idx="61">
                    <c:v>0.00 </c:v>
                  </c:pt>
                  <c:pt idx="62">
                    <c:v>0.00 </c:v>
                  </c:pt>
                  <c:pt idx="63">
                    <c:v>323.00 </c:v>
                  </c:pt>
                  <c:pt idx="64">
                    <c:v>332.00 </c:v>
                  </c:pt>
                  <c:pt idx="65">
                    <c:v>332.00 </c:v>
                  </c:pt>
                  <c:pt idx="66">
                    <c:v>602.00 </c:v>
                  </c:pt>
                  <c:pt idx="67">
                    <c:v>0.00 </c:v>
                  </c:pt>
                  <c:pt idx="68">
                    <c:v>0.00 </c:v>
                  </c:pt>
                  <c:pt idx="69">
                    <c:v>1,000.00 </c:v>
                  </c:pt>
                  <c:pt idx="70">
                    <c:v>330.00 </c:v>
                  </c:pt>
                  <c:pt idx="71">
                    <c:v>215.00 </c:v>
                  </c:pt>
                  <c:pt idx="72">
                    <c:v>419.44 </c:v>
                  </c:pt>
                  <c:pt idx="73">
                    <c:v>0.00 </c:v>
                  </c:pt>
                  <c:pt idx="74">
                    <c:v>598.00 </c:v>
                  </c:pt>
                  <c:pt idx="75">
                    <c:v>0.00 </c:v>
                  </c:pt>
                  <c:pt idx="76">
                    <c:v>657.00 </c:v>
                  </c:pt>
                  <c:pt idx="77">
                    <c:v>0.00 </c:v>
                  </c:pt>
                  <c:pt idx="78">
                    <c:v>325.00 </c:v>
                  </c:pt>
                  <c:pt idx="79">
                    <c:v>270.00 </c:v>
                  </c:pt>
                  <c:pt idx="80">
                    <c:v>336.00 </c:v>
                  </c:pt>
                  <c:pt idx="81">
                    <c:v>0.00 </c:v>
                  </c:pt>
                  <c:pt idx="82">
                    <c:v>1,025.50 </c:v>
                  </c:pt>
                  <c:pt idx="83">
                    <c:v>510.50 </c:v>
                  </c:pt>
                  <c:pt idx="84">
                    <c:v>600.00 </c:v>
                  </c:pt>
                  <c:pt idx="85">
                    <c:v>0.00 </c:v>
                  </c:pt>
                  <c:pt idx="86">
                    <c:v>669.00 </c:v>
                  </c:pt>
                  <c:pt idx="87">
                    <c:v>821.00 </c:v>
                  </c:pt>
                  <c:pt idx="88">
                    <c:v>2,630.00 </c:v>
                  </c:pt>
                  <c:pt idx="89">
                    <c:v>0.00 </c:v>
                  </c:pt>
                  <c:pt idx="90">
                    <c:v>0.00 </c:v>
                  </c:pt>
                  <c:pt idx="91">
                    <c:v>1,325.00 </c:v>
                  </c:pt>
                  <c:pt idx="92">
                    <c:v>657.00 </c:v>
                  </c:pt>
                  <c:pt idx="93">
                    <c:v>662.00 </c:v>
                  </c:pt>
                  <c:pt idx="94">
                    <c:v>0.00 </c:v>
                  </c:pt>
                  <c:pt idx="95">
                    <c:v>660.00 </c:v>
                  </c:pt>
                  <c:pt idx="96">
                    <c:v>0.00 </c:v>
                  </c:pt>
                  <c:pt idx="97">
                    <c:v>0.00 </c:v>
                  </c:pt>
                  <c:pt idx="98">
                    <c:v>1,470.00 </c:v>
                  </c:pt>
                  <c:pt idx="99">
                    <c:v>733.00 </c:v>
                  </c:pt>
                  <c:pt idx="100">
                    <c:v>0.00 </c:v>
                  </c:pt>
                  <c:pt idx="101">
                    <c:v>825.00 </c:v>
                  </c:pt>
                  <c:pt idx="102">
                    <c:v>877.14 </c:v>
                  </c:pt>
                  <c:pt idx="103">
                    <c:v>215.00 </c:v>
                  </c:pt>
                  <c:pt idx="104">
                    <c:v>60.00 </c:v>
                  </c:pt>
                  <c:pt idx="105">
                    <c:v>392.00 </c:v>
                  </c:pt>
                  <c:pt idx="106">
                    <c:v>392.00 </c:v>
                  </c:pt>
                  <c:pt idx="107">
                    <c:v>650.00 </c:v>
                  </c:pt>
                  <c:pt idx="108">
                    <c:v>0.00 </c:v>
                  </c:pt>
                  <c:pt idx="109">
                    <c:v>700.00 </c:v>
                  </c:pt>
                  <c:pt idx="110">
                    <c:v>490.00 </c:v>
                  </c:pt>
                  <c:pt idx="111">
                    <c:v>490.00 </c:v>
                  </c:pt>
                  <c:pt idx="112">
                    <c:v>868.00 </c:v>
                  </c:pt>
                  <c:pt idx="113">
                    <c:v>1,335.00 </c:v>
                  </c:pt>
                  <c:pt idx="114">
                    <c:v>932.00 </c:v>
                  </c:pt>
                  <c:pt idx="115">
                    <c:v>1,160.00 </c:v>
                  </c:pt>
                  <c:pt idx="116">
                    <c:v>0.00 </c:v>
                  </c:pt>
                  <c:pt idx="117">
                    <c:v>665.00 </c:v>
                  </c:pt>
                  <c:pt idx="118">
                    <c:v>1,320.00 </c:v>
                  </c:pt>
                  <c:pt idx="119">
                    <c:v>1,322.00 </c:v>
                  </c:pt>
                  <c:pt idx="120">
                    <c:v>1,060.00 </c:v>
                  </c:pt>
                  <c:pt idx="121">
                    <c:v>650.00 </c:v>
                  </c:pt>
                  <c:pt idx="122">
                    <c:v>0.00 </c:v>
                  </c:pt>
                  <c:pt idx="123">
                    <c:v>0.00 </c:v>
                  </c:pt>
                  <c:pt idx="124">
                    <c:v>0.00 </c:v>
                  </c:pt>
                  <c:pt idx="125">
                    <c:v>1,460.00 </c:v>
                  </c:pt>
                  <c:pt idx="126">
                    <c:v>1,176.00 </c:v>
                  </c:pt>
                  <c:pt idx="127">
                    <c:v>1,315.00 </c:v>
                  </c:pt>
                  <c:pt idx="128">
                    <c:v>1,340.00 </c:v>
                  </c:pt>
                  <c:pt idx="129">
                    <c:v>0.00 </c:v>
                  </c:pt>
                  <c:pt idx="130">
                    <c:v>0.00 </c:v>
                  </c:pt>
                  <c:pt idx="131">
                    <c:v>1,349.00 </c:v>
                  </c:pt>
                  <c:pt idx="132">
                    <c:v>517.00 </c:v>
                  </c:pt>
                  <c:pt idx="133">
                    <c:v>517.00 </c:v>
                  </c:pt>
                  <c:pt idx="134">
                    <c:v>983.00 </c:v>
                  </c:pt>
                  <c:pt idx="135">
                    <c:v>0.00 </c:v>
                  </c:pt>
                  <c:pt idx="136">
                    <c:v>2,197.00 </c:v>
                  </c:pt>
                  <c:pt idx="137">
                    <c:v>2,618.00 </c:v>
                  </c:pt>
                  <c:pt idx="138">
                    <c:v>0.00 </c:v>
                  </c:pt>
                  <c:pt idx="139">
                    <c:v>3,964.00 </c:v>
                  </c:pt>
                </c:lvl>
                <c:lvl>
                  <c:pt idx="0">
                    <c:v>$1.21 </c:v>
                  </c:pt>
                  <c:pt idx="1">
                    <c:v>$0.52 </c:v>
                  </c:pt>
                  <c:pt idx="2">
                    <c:v>$0.27 </c:v>
                  </c:pt>
                  <c:pt idx="3">
                    <c:v>$0.27 </c:v>
                  </c:pt>
                  <c:pt idx="4">
                    <c:v>$0.21 </c:v>
                  </c:pt>
                  <c:pt idx="5">
                    <c:v>$0.25 </c:v>
                  </c:pt>
                  <c:pt idx="6">
                    <c:v>$0.24 </c:v>
                  </c:pt>
                  <c:pt idx="7">
                    <c:v>$0.16 </c:v>
                  </c:pt>
                  <c:pt idx="8">
                    <c:v>$0.21 </c:v>
                  </c:pt>
                  <c:pt idx="9">
                    <c:v>$0.14 </c:v>
                  </c:pt>
                  <c:pt idx="10">
                    <c:v>$0.15 </c:v>
                  </c:pt>
                  <c:pt idx="11">
                    <c:v>$0.14 </c:v>
                  </c:pt>
                  <c:pt idx="12">
                    <c:v>$0.07 </c:v>
                  </c:pt>
                  <c:pt idx="13">
                    <c:v>$0.36 </c:v>
                  </c:pt>
                  <c:pt idx="14">
                    <c:v>$0.14 </c:v>
                  </c:pt>
                  <c:pt idx="15">
                    <c:v>$0.26 </c:v>
                  </c:pt>
                  <c:pt idx="16">
                    <c:v>$0.15 </c:v>
                  </c:pt>
                  <c:pt idx="17">
                    <c:v>$0.14 </c:v>
                  </c:pt>
                  <c:pt idx="18">
                    <c:v>$0.19 </c:v>
                  </c:pt>
                  <c:pt idx="19">
                    <c:v>$0.17 </c:v>
                  </c:pt>
                  <c:pt idx="20">
                    <c:v>$0.10 </c:v>
                  </c:pt>
                  <c:pt idx="21">
                    <c:v>$0.12 </c:v>
                  </c:pt>
                  <c:pt idx="22">
                    <c:v>$0.19 </c:v>
                  </c:pt>
                  <c:pt idx="23">
                    <c:v>$0.15 </c:v>
                  </c:pt>
                  <c:pt idx="24">
                    <c:v>$0.16 </c:v>
                  </c:pt>
                  <c:pt idx="25">
                    <c:v>$0.15 </c:v>
                  </c:pt>
                  <c:pt idx="26">
                    <c:v>$0.15 </c:v>
                  </c:pt>
                  <c:pt idx="27">
                    <c:v>$0.17 </c:v>
                  </c:pt>
                  <c:pt idx="28">
                    <c:v>$0.07 </c:v>
                  </c:pt>
                  <c:pt idx="29">
                    <c:v>$0.07 </c:v>
                  </c:pt>
                  <c:pt idx="30">
                    <c:v>$0.10 </c:v>
                  </c:pt>
                  <c:pt idx="31">
                    <c:v>$0.17 </c:v>
                  </c:pt>
                  <c:pt idx="32">
                    <c:v>$0.07 </c:v>
                  </c:pt>
                  <c:pt idx="33">
                    <c:v>$0.06 </c:v>
                  </c:pt>
                  <c:pt idx="34">
                    <c:v>$0.11 </c:v>
                  </c:pt>
                  <c:pt idx="35">
                    <c:v>$0.05 </c:v>
                  </c:pt>
                  <c:pt idx="36">
                    <c:v>$0.16 </c:v>
                  </c:pt>
                  <c:pt idx="37">
                    <c:v>$0.13 </c:v>
                  </c:pt>
                  <c:pt idx="38">
                    <c:v>$0.18 </c:v>
                  </c:pt>
                  <c:pt idx="39">
                    <c:v>$0.12 </c:v>
                  </c:pt>
                  <c:pt idx="40">
                    <c:v>$0.14 </c:v>
                  </c:pt>
                  <c:pt idx="41">
                    <c:v>$0.13 </c:v>
                  </c:pt>
                  <c:pt idx="42">
                    <c:v>$0.09 </c:v>
                  </c:pt>
                  <c:pt idx="43">
                    <c:v>$0.08 </c:v>
                  </c:pt>
                  <c:pt idx="44">
                    <c:v>$0.10 </c:v>
                  </c:pt>
                  <c:pt idx="45">
                    <c:v>$0.19 </c:v>
                  </c:pt>
                  <c:pt idx="46">
                    <c:v>$0.10 </c:v>
                  </c:pt>
                  <c:pt idx="47">
                    <c:v>$0.23 </c:v>
                  </c:pt>
                  <c:pt idx="48">
                    <c:v>$0.08 </c:v>
                  </c:pt>
                  <c:pt idx="49">
                    <c:v>$0.06 </c:v>
                  </c:pt>
                  <c:pt idx="50">
                    <c:v>$0.10 </c:v>
                  </c:pt>
                  <c:pt idx="51">
                    <c:v>$0.06 </c:v>
                  </c:pt>
                  <c:pt idx="52">
                    <c:v>$0.06 </c:v>
                  </c:pt>
                  <c:pt idx="53">
                    <c:v>$0.07 </c:v>
                  </c:pt>
                  <c:pt idx="54">
                    <c:v>$0.07 </c:v>
                  </c:pt>
                  <c:pt idx="55">
                    <c:v>$0.05 </c:v>
                  </c:pt>
                  <c:pt idx="56">
                    <c:v>$0.11 </c:v>
                  </c:pt>
                  <c:pt idx="57">
                    <c:v>$0.04 </c:v>
                  </c:pt>
                  <c:pt idx="58">
                    <c:v>$0.07 </c:v>
                  </c:pt>
                  <c:pt idx="59">
                    <c:v>$0.07 </c:v>
                  </c:pt>
                  <c:pt idx="60">
                    <c:v>$0.03 </c:v>
                  </c:pt>
                  <c:pt idx="61">
                    <c:v>$0.15 </c:v>
                  </c:pt>
                  <c:pt idx="62">
                    <c:v>$0.07 </c:v>
                  </c:pt>
                  <c:pt idx="63">
                    <c:v>$0.15 </c:v>
                  </c:pt>
                  <c:pt idx="64">
                    <c:v>$0.08 </c:v>
                  </c:pt>
                  <c:pt idx="65">
                    <c:v>$0.07 </c:v>
                  </c:pt>
                  <c:pt idx="66">
                    <c:v>$0.12 </c:v>
                  </c:pt>
                  <c:pt idx="67">
                    <c:v>$0.12 </c:v>
                  </c:pt>
                  <c:pt idx="68">
                    <c:v>$0.05 </c:v>
                  </c:pt>
                  <c:pt idx="69">
                    <c:v>$0.11 </c:v>
                  </c:pt>
                  <c:pt idx="70">
                    <c:v>$0.06 </c:v>
                  </c:pt>
                  <c:pt idx="71">
                    <c:v>$0.10 </c:v>
                  </c:pt>
                  <c:pt idx="72">
                    <c:v>$0.06 </c:v>
                  </c:pt>
                  <c:pt idx="73">
                    <c:v>$0.15 </c:v>
                  </c:pt>
                  <c:pt idx="74">
                    <c:v>$0.05 </c:v>
                  </c:pt>
                  <c:pt idx="75">
                    <c:v>$0.07 </c:v>
                  </c:pt>
                  <c:pt idx="76">
                    <c:v>$0.08 </c:v>
                  </c:pt>
                  <c:pt idx="77">
                    <c:v>$0.04 </c:v>
                  </c:pt>
                  <c:pt idx="78">
                    <c:v>$0.09 </c:v>
                  </c:pt>
                  <c:pt idx="79">
                    <c:v>$0.04 </c:v>
                  </c:pt>
                  <c:pt idx="80">
                    <c:v>$0.07 </c:v>
                  </c:pt>
                  <c:pt idx="81">
                    <c:v>$0.08 </c:v>
                  </c:pt>
                  <c:pt idx="82">
                    <c:v>$0.05 </c:v>
                  </c:pt>
                  <c:pt idx="83">
                    <c:v>$0.06 </c:v>
                  </c:pt>
                  <c:pt idx="84">
                    <c:v>$0.06 </c:v>
                  </c:pt>
                  <c:pt idx="85">
                    <c:v>$0.08 </c:v>
                  </c:pt>
                  <c:pt idx="86">
                    <c:v>$0.18 </c:v>
                  </c:pt>
                  <c:pt idx="87">
                    <c:v>$0.14 </c:v>
                  </c:pt>
                  <c:pt idx="88">
                    <c:v>$0.07 </c:v>
                  </c:pt>
                  <c:pt idx="89">
                    <c:v>$0.05 </c:v>
                  </c:pt>
                  <c:pt idx="90">
                    <c:v>$0.07 </c:v>
                  </c:pt>
                  <c:pt idx="91">
                    <c:v>$0.05 </c:v>
                  </c:pt>
                  <c:pt idx="92">
                    <c:v>$0.10 </c:v>
                  </c:pt>
                  <c:pt idx="93">
                    <c:v>$0.07 </c:v>
                  </c:pt>
                  <c:pt idx="94">
                    <c:v>$0.08 </c:v>
                  </c:pt>
                  <c:pt idx="95">
                    <c:v>$0.11 </c:v>
                  </c:pt>
                  <c:pt idx="96">
                    <c:v>$0.06 </c:v>
                  </c:pt>
                  <c:pt idx="97">
                    <c:v>$0.09 </c:v>
                  </c:pt>
                  <c:pt idx="98">
                    <c:v>$0.13 </c:v>
                  </c:pt>
                  <c:pt idx="99">
                    <c:v>$0.07 </c:v>
                  </c:pt>
                  <c:pt idx="100">
                    <c:v>$0.05 </c:v>
                  </c:pt>
                  <c:pt idx="101">
                    <c:v>$0.04 </c:v>
                  </c:pt>
                  <c:pt idx="102">
                    <c:v>$0.05 </c:v>
                  </c:pt>
                  <c:pt idx="103">
                    <c:v>$0.10 </c:v>
                  </c:pt>
                  <c:pt idx="104">
                    <c:v>$0.05 </c:v>
                  </c:pt>
                  <c:pt idx="105">
                    <c:v>$0.04 </c:v>
                  </c:pt>
                  <c:pt idx="106">
                    <c:v>$0.06 </c:v>
                  </c:pt>
                  <c:pt idx="107">
                    <c:v>$0.04 </c:v>
                  </c:pt>
                  <c:pt idx="108">
                    <c:v>$0.04 </c:v>
                  </c:pt>
                  <c:pt idx="109">
                    <c:v>$0.07 </c:v>
                  </c:pt>
                  <c:pt idx="110">
                    <c:v>$0.07 </c:v>
                  </c:pt>
                  <c:pt idx="111">
                    <c:v>$0.06 </c:v>
                  </c:pt>
                  <c:pt idx="112">
                    <c:v>$0.10 </c:v>
                  </c:pt>
                  <c:pt idx="113">
                    <c:v>$0.06 </c:v>
                  </c:pt>
                  <c:pt idx="114">
                    <c:v>$0.06 </c:v>
                  </c:pt>
                  <c:pt idx="115">
                    <c:v>$0.07 </c:v>
                  </c:pt>
                  <c:pt idx="116">
                    <c:v>$0.07 </c:v>
                  </c:pt>
                  <c:pt idx="117">
                    <c:v>$0.08 </c:v>
                  </c:pt>
                  <c:pt idx="118">
                    <c:v>$0.03 </c:v>
                  </c:pt>
                  <c:pt idx="119">
                    <c:v>$0.07 </c:v>
                  </c:pt>
                  <c:pt idx="120">
                    <c:v>$0.05 </c:v>
                  </c:pt>
                  <c:pt idx="121">
                    <c:v>$0.05 </c:v>
                  </c:pt>
                  <c:pt idx="122">
                    <c:v>$0.09 </c:v>
                  </c:pt>
                  <c:pt idx="123">
                    <c:v>$0.07 </c:v>
                  </c:pt>
                  <c:pt idx="124">
                    <c:v>$0.08 </c:v>
                  </c:pt>
                  <c:pt idx="125">
                    <c:v>$0.06 </c:v>
                  </c:pt>
                  <c:pt idx="126">
                    <c:v>$0.07 </c:v>
                  </c:pt>
                  <c:pt idx="127">
                    <c:v>$0.05 </c:v>
                  </c:pt>
                  <c:pt idx="128">
                    <c:v>$0.05 </c:v>
                  </c:pt>
                  <c:pt idx="129">
                    <c:v>$0.09 </c:v>
                  </c:pt>
                  <c:pt idx="130">
                    <c:v>$0.07 </c:v>
                  </c:pt>
                  <c:pt idx="131">
                    <c:v>$0.07 </c:v>
                  </c:pt>
                  <c:pt idx="132">
                    <c:v>$0.05 </c:v>
                  </c:pt>
                  <c:pt idx="133">
                    <c:v>$0.04 </c:v>
                  </c:pt>
                  <c:pt idx="134">
                    <c:v>$0.05 </c:v>
                  </c:pt>
                  <c:pt idx="135">
                    <c:v>$0.07 </c:v>
                  </c:pt>
                  <c:pt idx="136">
                    <c:v>$0.05 </c:v>
                  </c:pt>
                  <c:pt idx="137">
                    <c:v>$0.05 </c:v>
                  </c:pt>
                  <c:pt idx="138">
                    <c:v>$0.07 </c:v>
                  </c:pt>
                  <c:pt idx="139">
                    <c:v>$0.04 </c:v>
                  </c:pt>
                </c:lvl>
                <c:lvl>
                  <c:pt idx="0">
                    <c:v>$52,632 </c:v>
                  </c:pt>
                  <c:pt idx="1">
                    <c:v>$22,436 </c:v>
                  </c:pt>
                  <c:pt idx="2">
                    <c:v>$11,667 </c:v>
                  </c:pt>
                  <c:pt idx="3">
                    <c:v>$11,667 </c:v>
                  </c:pt>
                  <c:pt idx="4">
                    <c:v>$9,195 </c:v>
                  </c:pt>
                  <c:pt idx="5">
                    <c:v>$10,920 </c:v>
                  </c:pt>
                  <c:pt idx="6">
                    <c:v>$10,377 </c:v>
                  </c:pt>
                  <c:pt idx="7">
                    <c:v>$7,075 </c:v>
                  </c:pt>
                  <c:pt idx="8">
                    <c:v>$8,962 </c:v>
                  </c:pt>
                  <c:pt idx="9">
                    <c:v>$6,061 </c:v>
                  </c:pt>
                  <c:pt idx="10">
                    <c:v>$6,667 </c:v>
                  </c:pt>
                  <c:pt idx="11">
                    <c:v>$6,250 </c:v>
                  </c:pt>
                  <c:pt idx="12">
                    <c:v>$3,125 </c:v>
                  </c:pt>
                  <c:pt idx="13">
                    <c:v>$15,707 </c:v>
                  </c:pt>
                  <c:pt idx="14">
                    <c:v>$6,250 </c:v>
                  </c:pt>
                  <c:pt idx="15">
                    <c:v>$11,330 </c:v>
                  </c:pt>
                  <c:pt idx="16">
                    <c:v>$6,443 </c:v>
                  </c:pt>
                  <c:pt idx="17">
                    <c:v>$5,909 </c:v>
                  </c:pt>
                  <c:pt idx="18">
                    <c:v>$8,257 </c:v>
                  </c:pt>
                  <c:pt idx="19">
                    <c:v>$7,547 </c:v>
                  </c:pt>
                  <c:pt idx="20">
                    <c:v>$4,505 </c:v>
                  </c:pt>
                  <c:pt idx="21">
                    <c:v>$5,263 </c:v>
                  </c:pt>
                  <c:pt idx="22">
                    <c:v>$8,246 </c:v>
                  </c:pt>
                  <c:pt idx="23">
                    <c:v>$6,500 </c:v>
                  </c:pt>
                  <c:pt idx="24">
                    <c:v>$7,000 </c:v>
                  </c:pt>
                  <c:pt idx="25">
                    <c:v>$6,750 </c:v>
                  </c:pt>
                  <c:pt idx="26">
                    <c:v>$6,500 </c:v>
                  </c:pt>
                  <c:pt idx="27">
                    <c:v>$7,246 </c:v>
                  </c:pt>
                  <c:pt idx="28">
                    <c:v>$3,034 </c:v>
                  </c:pt>
                  <c:pt idx="29">
                    <c:v>$3,261 </c:v>
                  </c:pt>
                  <c:pt idx="30">
                    <c:v>$4,225 </c:v>
                  </c:pt>
                  <c:pt idx="31">
                    <c:v>$7,287 </c:v>
                  </c:pt>
                  <c:pt idx="32">
                    <c:v>$3,205 </c:v>
                  </c:pt>
                  <c:pt idx="33">
                    <c:v>$2,400 </c:v>
                  </c:pt>
                  <c:pt idx="34">
                    <c:v>$4,900 </c:v>
                  </c:pt>
                  <c:pt idx="35">
                    <c:v>$2,200 </c:v>
                  </c:pt>
                  <c:pt idx="36">
                    <c:v>$7,000 </c:v>
                  </c:pt>
                  <c:pt idx="37">
                    <c:v>$5,455 </c:v>
                  </c:pt>
                  <c:pt idx="38">
                    <c:v>$7,798 </c:v>
                  </c:pt>
                  <c:pt idx="39">
                    <c:v>$5,197 </c:v>
                  </c:pt>
                  <c:pt idx="40">
                    <c:v>$6,113 </c:v>
                  </c:pt>
                  <c:pt idx="41">
                    <c:v>$5,477 </c:v>
                  </c:pt>
                  <c:pt idx="42">
                    <c:v>$3,900 </c:v>
                  </c:pt>
                  <c:pt idx="43">
                    <c:v>$3,360 </c:v>
                  </c:pt>
                  <c:pt idx="44">
                    <c:v>$4,532 </c:v>
                  </c:pt>
                  <c:pt idx="45">
                    <c:v>$8,410 </c:v>
                  </c:pt>
                  <c:pt idx="46">
                    <c:v>$4,274 </c:v>
                  </c:pt>
                  <c:pt idx="47">
                    <c:v>$10,020 </c:v>
                  </c:pt>
                  <c:pt idx="48">
                    <c:v>$3,400 </c:v>
                  </c:pt>
                  <c:pt idx="49">
                    <c:v>$2,700 </c:v>
                  </c:pt>
                  <c:pt idx="50">
                    <c:v>$4,500 </c:v>
                  </c:pt>
                  <c:pt idx="51">
                    <c:v>$2,500 </c:v>
                  </c:pt>
                  <c:pt idx="52">
                    <c:v>$2,800 </c:v>
                  </c:pt>
                  <c:pt idx="53">
                    <c:v>$2,900 </c:v>
                  </c:pt>
                  <c:pt idx="54">
                    <c:v>$3,077 </c:v>
                  </c:pt>
                  <c:pt idx="55">
                    <c:v>$2,000 </c:v>
                  </c:pt>
                  <c:pt idx="56">
                    <c:v>$4,990 </c:v>
                  </c:pt>
                  <c:pt idx="57">
                    <c:v>$1,950 </c:v>
                  </c:pt>
                  <c:pt idx="58">
                    <c:v>$3,077 </c:v>
                  </c:pt>
                  <c:pt idx="59">
                    <c:v>$3,147 </c:v>
                  </c:pt>
                  <c:pt idx="60">
                    <c:v>$1,497 </c:v>
                  </c:pt>
                  <c:pt idx="61">
                    <c:v>$6,683 </c:v>
                  </c:pt>
                  <c:pt idx="62">
                    <c:v>$2,965 </c:v>
                  </c:pt>
                  <c:pt idx="63">
                    <c:v>$6,436 </c:v>
                  </c:pt>
                  <c:pt idx="64">
                    <c:v>$3,465 </c:v>
                  </c:pt>
                  <c:pt idx="65">
                    <c:v>$2,960 </c:v>
                  </c:pt>
                  <c:pt idx="66">
                    <c:v>$5,147 </c:v>
                  </c:pt>
                  <c:pt idx="67">
                    <c:v>$5,030 </c:v>
                  </c:pt>
                  <c:pt idx="68">
                    <c:v>$2,134 </c:v>
                  </c:pt>
                  <c:pt idx="69">
                    <c:v>$4,584 </c:v>
                  </c:pt>
                  <c:pt idx="70">
                    <c:v>$2,500 </c:v>
                  </c:pt>
                  <c:pt idx="71">
                    <c:v>$4,558 </c:v>
                  </c:pt>
                  <c:pt idx="72">
                    <c:v>$2,632 </c:v>
                  </c:pt>
                  <c:pt idx="73">
                    <c:v>$6,743 </c:v>
                  </c:pt>
                  <c:pt idx="74">
                    <c:v>$2,063 </c:v>
                  </c:pt>
                  <c:pt idx="75">
                    <c:v>$3,006 </c:v>
                  </c:pt>
                  <c:pt idx="76">
                    <c:v>$3,540 </c:v>
                  </c:pt>
                  <c:pt idx="77">
                    <c:v>$1,615 </c:v>
                  </c:pt>
                  <c:pt idx="78">
                    <c:v>$3,731 </c:v>
                  </c:pt>
                  <c:pt idx="79">
                    <c:v>$1,822 </c:v>
                  </c:pt>
                  <c:pt idx="80">
                    <c:v>$3,243 </c:v>
                  </c:pt>
                  <c:pt idx="81">
                    <c:v>$3,439 </c:v>
                  </c:pt>
                  <c:pt idx="82">
                    <c:v>$2,225 </c:v>
                  </c:pt>
                  <c:pt idx="83">
                    <c:v>$2,656 </c:v>
                  </c:pt>
                  <c:pt idx="84">
                    <c:v>$2,645 </c:v>
                  </c:pt>
                  <c:pt idx="85">
                    <c:v>$3,576 </c:v>
                  </c:pt>
                  <c:pt idx="86">
                    <c:v>$7,799 </c:v>
                  </c:pt>
                  <c:pt idx="87">
                    <c:v>$5,995 </c:v>
                  </c:pt>
                  <c:pt idx="88">
                    <c:v>$3,007 </c:v>
                  </c:pt>
                  <c:pt idx="89">
                    <c:v>$2,392 </c:v>
                  </c:pt>
                  <c:pt idx="90">
                    <c:v>$2,897 </c:v>
                  </c:pt>
                  <c:pt idx="91">
                    <c:v>$2,083 </c:v>
                  </c:pt>
                  <c:pt idx="92">
                    <c:v>$4,430 </c:v>
                  </c:pt>
                  <c:pt idx="93">
                    <c:v>$3,012 </c:v>
                  </c:pt>
                  <c:pt idx="94">
                    <c:v>$3,663 </c:v>
                  </c:pt>
                  <c:pt idx="95">
                    <c:v>$4,615 </c:v>
                  </c:pt>
                  <c:pt idx="96">
                    <c:v>$2,821 </c:v>
                  </c:pt>
                  <c:pt idx="97">
                    <c:v>$4,026 </c:v>
                  </c:pt>
                  <c:pt idx="98">
                    <c:v>$5,594 </c:v>
                  </c:pt>
                  <c:pt idx="99">
                    <c:v>$2,900 </c:v>
                  </c:pt>
                  <c:pt idx="100">
                    <c:v>$2,045 </c:v>
                  </c:pt>
                  <c:pt idx="101">
                    <c:v>$1,900 </c:v>
                  </c:pt>
                  <c:pt idx="102">
                    <c:v>$2,357 </c:v>
                  </c:pt>
                  <c:pt idx="103">
                    <c:v>$4,520 </c:v>
                  </c:pt>
                  <c:pt idx="104">
                    <c:v>$2,317 </c:v>
                  </c:pt>
                  <c:pt idx="105">
                    <c:v>$1,821 </c:v>
                  </c:pt>
                  <c:pt idx="106">
                    <c:v>$2,459 </c:v>
                  </c:pt>
                  <c:pt idx="107">
                    <c:v>$1,565 </c:v>
                  </c:pt>
                  <c:pt idx="108">
                    <c:v>$1,714 </c:v>
                  </c:pt>
                  <c:pt idx="109">
                    <c:v>$2,836 </c:v>
                  </c:pt>
                  <c:pt idx="110">
                    <c:v>$3,000 </c:v>
                  </c:pt>
                  <c:pt idx="111">
                    <c:v>$2,663 </c:v>
                  </c:pt>
                  <c:pt idx="112">
                    <c:v>$4,526 </c:v>
                  </c:pt>
                  <c:pt idx="113">
                    <c:v>$2,446 </c:v>
                  </c:pt>
                  <c:pt idx="114">
                    <c:v>$2,417 </c:v>
                  </c:pt>
                  <c:pt idx="115">
                    <c:v>$2,933 </c:v>
                  </c:pt>
                  <c:pt idx="116">
                    <c:v>$3,258 </c:v>
                  </c:pt>
                  <c:pt idx="117">
                    <c:v>$3,318 </c:v>
                  </c:pt>
                  <c:pt idx="118">
                    <c:v>$1,253 </c:v>
                  </c:pt>
                  <c:pt idx="119">
                    <c:v>$3,077 </c:v>
                  </c:pt>
                  <c:pt idx="120">
                    <c:v>$2,125 </c:v>
                  </c:pt>
                  <c:pt idx="121">
                    <c:v>$2,375 </c:v>
                  </c:pt>
                  <c:pt idx="122">
                    <c:v>$3,947 </c:v>
                  </c:pt>
                  <c:pt idx="123">
                    <c:v>$3,000 </c:v>
                  </c:pt>
                  <c:pt idx="124">
                    <c:v>$3,684 </c:v>
                  </c:pt>
                  <c:pt idx="125">
                    <c:v>$2,729 </c:v>
                  </c:pt>
                  <c:pt idx="126">
                    <c:v>$3,098 </c:v>
                  </c:pt>
                  <c:pt idx="127">
                    <c:v>$2,104 </c:v>
                  </c:pt>
                  <c:pt idx="128">
                    <c:v>$1,962 </c:v>
                  </c:pt>
                  <c:pt idx="129">
                    <c:v>$4,021 </c:v>
                  </c:pt>
                  <c:pt idx="130">
                    <c:v>$3,265 </c:v>
                  </c:pt>
                  <c:pt idx="131">
                    <c:v>$2,904 </c:v>
                  </c:pt>
                  <c:pt idx="132">
                    <c:v>$2,011 </c:v>
                  </c:pt>
                  <c:pt idx="133">
                    <c:v>$1,652 </c:v>
                  </c:pt>
                  <c:pt idx="134">
                    <c:v>$2,071 </c:v>
                  </c:pt>
                  <c:pt idx="135">
                    <c:v>$3,086 </c:v>
                  </c:pt>
                  <c:pt idx="136">
                    <c:v>$2,285 </c:v>
                  </c:pt>
                  <c:pt idx="137">
                    <c:v>$2,000 </c:v>
                  </c:pt>
                  <c:pt idx="138">
                    <c:v>$3,165 </c:v>
                  </c:pt>
                  <c:pt idx="139">
                    <c:v>$1,826 </c:v>
                  </c:pt>
                </c:lvl>
                <c:lvl>
                  <c:pt idx="0">
                    <c:v>$200 </c:v>
                  </c:pt>
                  <c:pt idx="1">
                    <c:v>$87 </c:v>
                  </c:pt>
                  <c:pt idx="2">
                    <c:v>$71 </c:v>
                  </c:pt>
                  <c:pt idx="3">
                    <c:v>$71 </c:v>
                  </c:pt>
                  <c:pt idx="4">
                    <c:v>$48 </c:v>
                  </c:pt>
                  <c:pt idx="5">
                    <c:v>$52 </c:v>
                  </c:pt>
                  <c:pt idx="6">
                    <c:v>$69 </c:v>
                  </c:pt>
                  <c:pt idx="7">
                    <c:v>$35 </c:v>
                  </c:pt>
                  <c:pt idx="8">
                    <c:v>$38 </c:v>
                  </c:pt>
                  <c:pt idx="9">
                    <c:v>$34 </c:v>
                  </c:pt>
                  <c:pt idx="10">
                    <c:v>$60 </c:v>
                  </c:pt>
                  <c:pt idx="11">
                    <c:v>$58 </c:v>
                  </c:pt>
                  <c:pt idx="12">
                    <c:v>$26 </c:v>
                  </c:pt>
                  <c:pt idx="13">
                    <c:v>$186 </c:v>
                  </c:pt>
                  <c:pt idx="14">
                    <c:v>$66 </c:v>
                  </c:pt>
                  <c:pt idx="15">
                    <c:v>$66 </c:v>
                  </c:pt>
                  <c:pt idx="16">
                    <c:v>$22 </c:v>
                  </c:pt>
                  <c:pt idx="17">
                    <c:v>$39 </c:v>
                  </c:pt>
                  <c:pt idx="18">
                    <c:v>$60 </c:v>
                  </c:pt>
                  <c:pt idx="19">
                    <c:v>$117 </c:v>
                  </c:pt>
                  <c:pt idx="20">
                    <c:v>$46 </c:v>
                  </c:pt>
                  <c:pt idx="21">
                    <c:v>$18 </c:v>
                  </c:pt>
                  <c:pt idx="22">
                    <c:v>$28 </c:v>
                  </c:pt>
                  <c:pt idx="23">
                    <c:v>$98 </c:v>
                  </c:pt>
                  <c:pt idx="24">
                    <c:v>$106 </c:v>
                  </c:pt>
                  <c:pt idx="25">
                    <c:v>$102 </c:v>
                  </c:pt>
                  <c:pt idx="26">
                    <c:v>$98 </c:v>
                  </c:pt>
                  <c:pt idx="27">
                    <c:v>$97 </c:v>
                  </c:pt>
                  <c:pt idx="28">
                    <c:v>$57 </c:v>
                  </c:pt>
                  <c:pt idx="29">
                    <c:v>$48 </c:v>
                  </c:pt>
                  <c:pt idx="30">
                    <c:v>$62 </c:v>
                  </c:pt>
                  <c:pt idx="31">
                    <c:v>$78 </c:v>
                  </c:pt>
                  <c:pt idx="32">
                    <c:v>$45 </c:v>
                  </c:pt>
                  <c:pt idx="33">
                    <c:v>$72 </c:v>
                  </c:pt>
                  <c:pt idx="34">
                    <c:v>$73 </c:v>
                  </c:pt>
                  <c:pt idx="35">
                    <c:v>$17 </c:v>
                  </c:pt>
                  <c:pt idx="36">
                    <c:v>$79 </c:v>
                  </c:pt>
                  <c:pt idx="37">
                    <c:v>$82 </c:v>
                  </c:pt>
                  <c:pt idx="38">
                    <c:v>$57 </c:v>
                  </c:pt>
                  <c:pt idx="39">
                    <c:v>$30 </c:v>
                  </c:pt>
                  <c:pt idx="40">
                    <c:v>$88 </c:v>
                  </c:pt>
                  <c:pt idx="41">
                    <c:v>$38 </c:v>
                  </c:pt>
                  <c:pt idx="42">
                    <c:v>$45 </c:v>
                  </c:pt>
                  <c:pt idx="43">
                    <c:v>$33 </c:v>
                  </c:pt>
                  <c:pt idx="44">
                    <c:v>$26 </c:v>
                  </c:pt>
                  <c:pt idx="45">
                    <c:v>$74 </c:v>
                  </c:pt>
                  <c:pt idx="46">
                    <c:v>$82 </c:v>
                  </c:pt>
                  <c:pt idx="47">
                    <c:v>$153 </c:v>
                  </c:pt>
                  <c:pt idx="48">
                    <c:v>$103 </c:v>
                  </c:pt>
                  <c:pt idx="49">
                    <c:v>$82 </c:v>
                  </c:pt>
                  <c:pt idx="50">
                    <c:v>$53 </c:v>
                  </c:pt>
                  <c:pt idx="51">
                    <c:v>$76 </c:v>
                  </c:pt>
                  <c:pt idx="52">
                    <c:v>$85 </c:v>
                  </c:pt>
                  <c:pt idx="53">
                    <c:v>$44 </c:v>
                  </c:pt>
                  <c:pt idx="54">
                    <c:v>$91 </c:v>
                  </c:pt>
                  <c:pt idx="55">
                    <c:v>$61 </c:v>
                  </c:pt>
                  <c:pt idx="56">
                    <c:v>$144 </c:v>
                  </c:pt>
                  <c:pt idx="57">
                    <c:v>$59 </c:v>
                  </c:pt>
                  <c:pt idx="58">
                    <c:v>$91 </c:v>
                  </c:pt>
                  <c:pt idx="59">
                    <c:v>$48 </c:v>
                  </c:pt>
                  <c:pt idx="60">
                    <c:v>$45 </c:v>
                  </c:pt>
                  <c:pt idx="61">
                    <c:v>$137 </c:v>
                  </c:pt>
                  <c:pt idx="62">
                    <c:v>$88 </c:v>
                  </c:pt>
                  <c:pt idx="63">
                    <c:v>$201 </c:v>
                  </c:pt>
                  <c:pt idx="64">
                    <c:v>$105 </c:v>
                  </c:pt>
                  <c:pt idx="65">
                    <c:v>$90 </c:v>
                  </c:pt>
                  <c:pt idx="66">
                    <c:v>$87 </c:v>
                  </c:pt>
                  <c:pt idx="67">
                    <c:v>$110 </c:v>
                  </c:pt>
                  <c:pt idx="68">
                    <c:v>$44 </c:v>
                  </c:pt>
                  <c:pt idx="69">
                    <c:v>$48 </c:v>
                  </c:pt>
                  <c:pt idx="70">
                    <c:v>$80 </c:v>
                  </c:pt>
                  <c:pt idx="71">
                    <c:v>$64 </c:v>
                  </c:pt>
                  <c:pt idx="72">
                    <c:v>$72 </c:v>
                  </c:pt>
                  <c:pt idx="73">
                    <c:v>$83 </c:v>
                  </c:pt>
                  <c:pt idx="74">
                    <c:v>$43 </c:v>
                  </c:pt>
                  <c:pt idx="75">
                    <c:v>$76 </c:v>
                  </c:pt>
                  <c:pt idx="76">
                    <c:v>$25 </c:v>
                  </c:pt>
                  <c:pt idx="77">
                    <c:v>$95 </c:v>
                  </c:pt>
                  <c:pt idx="78">
                    <c:v>$154 </c:v>
                  </c:pt>
                  <c:pt idx="79">
                    <c:v>$93 </c:v>
                  </c:pt>
                  <c:pt idx="80">
                    <c:v>$143 </c:v>
                  </c:pt>
                  <c:pt idx="81">
                    <c:v>$76 </c:v>
                  </c:pt>
                  <c:pt idx="82">
                    <c:v>$32 </c:v>
                  </c:pt>
                  <c:pt idx="83">
                    <c:v>$79 </c:v>
                  </c:pt>
                  <c:pt idx="84">
                    <c:v>$68 </c:v>
                  </c:pt>
                  <c:pt idx="85">
                    <c:v>$113 </c:v>
                  </c:pt>
                  <c:pt idx="86">
                    <c:v>$89 </c:v>
                  </c:pt>
                  <c:pt idx="87">
                    <c:v>$22 </c:v>
                  </c:pt>
                  <c:pt idx="88">
                    <c:v>$36 </c:v>
                  </c:pt>
                  <c:pt idx="89">
                    <c:v>$51 </c:v>
                  </c:pt>
                  <c:pt idx="90">
                    <c:v>$66 </c:v>
                  </c:pt>
                  <c:pt idx="91">
                    <c:v>$30 </c:v>
                  </c:pt>
                  <c:pt idx="92">
                    <c:v>$133 </c:v>
                  </c:pt>
                  <c:pt idx="93">
                    <c:v>$91 </c:v>
                  </c:pt>
                  <c:pt idx="94">
                    <c:v>$34 </c:v>
                  </c:pt>
                  <c:pt idx="95">
                    <c:v>$136 </c:v>
                  </c:pt>
                  <c:pt idx="96">
                    <c:v>$83 </c:v>
                  </c:pt>
                  <c:pt idx="97">
                    <c:v>$485 </c:v>
                  </c:pt>
                  <c:pt idx="98">
                    <c:v>$54 </c:v>
                  </c:pt>
                  <c:pt idx="99">
                    <c:v>$88 </c:v>
                  </c:pt>
                  <c:pt idx="100">
                    <c:v>$907 </c:v>
                  </c:pt>
                  <c:pt idx="101">
                    <c:v>$58 </c:v>
                  </c:pt>
                  <c:pt idx="102">
                    <c:v>$68 </c:v>
                  </c:pt>
                  <c:pt idx="103">
                    <c:v>$558 </c:v>
                  </c:pt>
                  <c:pt idx="104">
                    <c:v>$1,082 </c:v>
                  </c:pt>
                  <c:pt idx="105">
                    <c:v>$133 </c:v>
                  </c:pt>
                  <c:pt idx="106">
                    <c:v>$180 </c:v>
                  </c:pt>
                  <c:pt idx="107">
                    <c:v>$69 </c:v>
                  </c:pt>
                  <c:pt idx="108">
                    <c:v>$22 </c:v>
                  </c:pt>
                  <c:pt idx="109">
                    <c:v>$121 </c:v>
                  </c:pt>
                  <c:pt idx="110">
                    <c:v>$184 </c:v>
                  </c:pt>
                  <c:pt idx="111">
                    <c:v>$163 </c:v>
                  </c:pt>
                  <c:pt idx="112">
                    <c:v>$156 </c:v>
                  </c:pt>
                  <c:pt idx="113">
                    <c:v>$68 </c:v>
                  </c:pt>
                  <c:pt idx="114">
                    <c:v>$47 </c:v>
                  </c:pt>
                  <c:pt idx="115">
                    <c:v>$95 </c:v>
                  </c:pt>
                  <c:pt idx="116">
                    <c:v>$48 </c:v>
                  </c:pt>
                  <c:pt idx="117">
                    <c:v>$197 </c:v>
                  </c:pt>
                  <c:pt idx="118">
                    <c:v>$38 </c:v>
                  </c:pt>
                  <c:pt idx="119">
                    <c:v>$91 </c:v>
                  </c:pt>
                  <c:pt idx="120">
                    <c:v>$80 </c:v>
                  </c:pt>
                  <c:pt idx="121">
                    <c:v>$146 </c:v>
                  </c:pt>
                  <c:pt idx="122">
                    <c:v>$57 </c:v>
                  </c:pt>
                  <c:pt idx="123">
                    <c:v>$91 </c:v>
                  </c:pt>
                  <c:pt idx="124">
                    <c:v>$53 </c:v>
                  </c:pt>
                  <c:pt idx="125">
                    <c:v>$75 </c:v>
                  </c:pt>
                  <c:pt idx="126">
                    <c:v>$106 </c:v>
                  </c:pt>
                  <c:pt idx="127">
                    <c:v>$65 </c:v>
                  </c:pt>
                  <c:pt idx="128">
                    <c:v>$60 </c:v>
                  </c:pt>
                  <c:pt idx="129">
                    <c:v>$113 </c:v>
                  </c:pt>
                  <c:pt idx="130">
                    <c:v>$121 </c:v>
                  </c:pt>
                  <c:pt idx="131">
                    <c:v>$149 </c:v>
                  </c:pt>
                  <c:pt idx="132">
                    <c:v>$271 </c:v>
                  </c:pt>
                  <c:pt idx="133">
                    <c:v>$222 </c:v>
                  </c:pt>
                  <c:pt idx="134">
                    <c:v>$148 </c:v>
                  </c:pt>
                  <c:pt idx="135">
                    <c:v>$359 </c:v>
                  </c:pt>
                  <c:pt idx="136">
                    <c:v>$80 </c:v>
                  </c:pt>
                  <c:pt idx="137">
                    <c:v>$61 </c:v>
                  </c:pt>
                  <c:pt idx="138">
                    <c:v>$189 </c:v>
                  </c:pt>
                  <c:pt idx="139">
                    <c:v>$90 </c:v>
                  </c:pt>
                </c:lvl>
                <c:lvl>
                  <c:pt idx="0">
                    <c:v>0.38 </c:v>
                  </c:pt>
                  <c:pt idx="1">
                    <c:v>0.39 </c:v>
                  </c:pt>
                  <c:pt idx="2">
                    <c:v>0.60 </c:v>
                  </c:pt>
                  <c:pt idx="3">
                    <c:v>0.77 </c:v>
                  </c:pt>
                  <c:pt idx="4">
                    <c:v>0.87 </c:v>
                  </c:pt>
                  <c:pt idx="5">
                    <c:v>0.87 </c:v>
                  </c:pt>
                  <c:pt idx="6">
                    <c:v>1.06 </c:v>
                  </c:pt>
                  <c:pt idx="7">
                    <c:v>1.22 </c:v>
                  </c:pt>
                  <c:pt idx="8">
                    <c:v>1.25 </c:v>
                  </c:pt>
                  <c:pt idx="9">
                    <c:v>1.32 </c:v>
                  </c:pt>
                  <c:pt idx="10">
                    <c:v>1.35 </c:v>
                  </c:pt>
                  <c:pt idx="11">
                    <c:v>1.44 </c:v>
                  </c:pt>
                  <c:pt idx="12">
                    <c:v>1.57 </c:v>
                  </c:pt>
                  <c:pt idx="13">
                    <c:v>1.91 </c:v>
                  </c:pt>
                  <c:pt idx="14">
                    <c:v>2.00 </c:v>
                  </c:pt>
                  <c:pt idx="15">
                    <c:v>2.29 </c:v>
                  </c:pt>
                  <c:pt idx="16">
                    <c:v>2.36 </c:v>
                  </c:pt>
                  <c:pt idx="17">
                    <c:v>2.46 </c:v>
                  </c:pt>
                  <c:pt idx="18">
                    <c:v>2.70 </c:v>
                  </c:pt>
                  <c:pt idx="19">
                    <c:v>3.18 </c:v>
                  </c:pt>
                  <c:pt idx="20">
                    <c:v>3.33 </c:v>
                  </c:pt>
                  <c:pt idx="21">
                    <c:v>3.50 </c:v>
                  </c:pt>
                  <c:pt idx="22">
                    <c:v>3.50 </c:v>
                  </c:pt>
                  <c:pt idx="23">
                    <c:v>4.00 </c:v>
                  </c:pt>
                  <c:pt idx="24">
                    <c:v>4.00 </c:v>
                  </c:pt>
                  <c:pt idx="25">
                    <c:v>4.00 </c:v>
                  </c:pt>
                  <c:pt idx="26">
                    <c:v>4.00 </c:v>
                  </c:pt>
                  <c:pt idx="27">
                    <c:v>4.14 </c:v>
                  </c:pt>
                  <c:pt idx="28">
                    <c:v>4.45 </c:v>
                  </c:pt>
                  <c:pt idx="29">
                    <c:v>4.60 </c:v>
                  </c:pt>
                  <c:pt idx="30">
                    <c:v>4.71 </c:v>
                  </c:pt>
                  <c:pt idx="31">
                    <c:v>4.78 </c:v>
                  </c:pt>
                  <c:pt idx="32">
                    <c:v>4.93 </c:v>
                  </c:pt>
                  <c:pt idx="33">
                    <c:v>5.00 </c:v>
                  </c:pt>
                  <c:pt idx="34">
                    <c:v>5.00 </c:v>
                  </c:pt>
                  <c:pt idx="35">
                    <c:v>5.00 </c:v>
                  </c:pt>
                  <c:pt idx="36">
                    <c:v>5.00 </c:v>
                  </c:pt>
                  <c:pt idx="37">
                    <c:v>5.19 </c:v>
                  </c:pt>
                  <c:pt idx="38">
                    <c:v>5.40 </c:v>
                  </c:pt>
                  <c:pt idx="39">
                    <c:v>5.58 </c:v>
                  </c:pt>
                  <c:pt idx="40">
                    <c:v>6.20 </c:v>
                  </c:pt>
                  <c:pt idx="41">
                    <c:v>6.39 </c:v>
                  </c:pt>
                  <c:pt idx="42">
                    <c:v>6.41 </c:v>
                  </c:pt>
                  <c:pt idx="43">
                    <c:v>7.44 </c:v>
                  </c:pt>
                  <c:pt idx="44">
                    <c:v>7.50 </c:v>
                  </c:pt>
                  <c:pt idx="45">
                    <c:v>8.18 </c:v>
                  </c:pt>
                  <c:pt idx="46">
                    <c:v>9.72 </c:v>
                  </c:pt>
                  <c:pt idx="47">
                    <c:v>9.97 </c:v>
                  </c:pt>
                  <c:pt idx="48">
                    <c:v>10.00 </c:v>
                  </c:pt>
                  <c:pt idx="49">
                    <c:v>10.00 </c:v>
                  </c:pt>
                  <c:pt idx="50">
                    <c:v>10.00 </c:v>
                  </c:pt>
                  <c:pt idx="51">
                    <c:v>10.00 </c:v>
                  </c:pt>
                  <c:pt idx="52">
                    <c:v>10.00 </c:v>
                  </c:pt>
                  <c:pt idx="53">
                    <c:v>10.00 </c:v>
                  </c:pt>
                  <c:pt idx="54">
                    <c:v>10.00 </c:v>
                  </c:pt>
                  <c:pt idx="55">
                    <c:v>10.00 </c:v>
                  </c:pt>
                  <c:pt idx="56">
                    <c:v>10.00 </c:v>
                  </c:pt>
                  <c:pt idx="57">
                    <c:v>10.00 </c:v>
                  </c:pt>
                  <c:pt idx="58">
                    <c:v>10.00 </c:v>
                  </c:pt>
                  <c:pt idx="59">
                    <c:v>10.01 </c:v>
                  </c:pt>
                  <c:pt idx="60">
                    <c:v>10.02 </c:v>
                  </c:pt>
                  <c:pt idx="61">
                    <c:v>10.03 </c:v>
                  </c:pt>
                  <c:pt idx="62">
                    <c:v>10.03 </c:v>
                  </c:pt>
                  <c:pt idx="63">
                    <c:v>10.10 </c:v>
                  </c:pt>
                  <c:pt idx="64">
                    <c:v>10.10 </c:v>
                  </c:pt>
                  <c:pt idx="65">
                    <c:v>10.10 </c:v>
                  </c:pt>
                  <c:pt idx="66">
                    <c:v>10.20 </c:v>
                  </c:pt>
                  <c:pt idx="67">
                    <c:v>10.29 </c:v>
                  </c:pt>
                  <c:pt idx="68">
                    <c:v>10.31 </c:v>
                  </c:pt>
                  <c:pt idx="69">
                    <c:v>10.45 </c:v>
                  </c:pt>
                  <c:pt idx="70">
                    <c:v>10.60 </c:v>
                  </c:pt>
                  <c:pt idx="71">
                    <c:v>10.97 </c:v>
                  </c:pt>
                  <c:pt idx="72">
                    <c:v>11.40 </c:v>
                  </c:pt>
                  <c:pt idx="73">
                    <c:v>11.87 </c:v>
                  </c:pt>
                  <c:pt idx="74">
                    <c:v>12.36 </c:v>
                  </c:pt>
                  <c:pt idx="75">
                    <c:v>12.64 </c:v>
                  </c:pt>
                  <c:pt idx="76">
                    <c:v>12.70 </c:v>
                  </c:pt>
                  <c:pt idx="77">
                    <c:v>13.00 </c:v>
                  </c:pt>
                  <c:pt idx="78">
                    <c:v>13.40 </c:v>
                  </c:pt>
                  <c:pt idx="79">
                    <c:v>13.72 </c:v>
                  </c:pt>
                  <c:pt idx="80">
                    <c:v>14.80 </c:v>
                  </c:pt>
                  <c:pt idx="81">
                    <c:v>15.04 </c:v>
                  </c:pt>
                  <c:pt idx="82">
                    <c:v>15.09 </c:v>
                  </c:pt>
                  <c:pt idx="83">
                    <c:v>15.25 </c:v>
                  </c:pt>
                  <c:pt idx="84">
                    <c:v>15.31 </c:v>
                  </c:pt>
                  <c:pt idx="85">
                    <c:v>16.04 </c:v>
                  </c:pt>
                  <c:pt idx="86">
                    <c:v>17.39 </c:v>
                  </c:pt>
                  <c:pt idx="87">
                    <c:v>17.70 </c:v>
                  </c:pt>
                  <c:pt idx="88">
                    <c:v>18.00 </c:v>
                  </c:pt>
                  <c:pt idx="89">
                    <c:v>18.81 </c:v>
                  </c:pt>
                  <c:pt idx="90">
                    <c:v>18.90 </c:v>
                  </c:pt>
                  <c:pt idx="91">
                    <c:v>19.70 </c:v>
                  </c:pt>
                  <c:pt idx="92">
                    <c:v>19.75 </c:v>
                  </c:pt>
                  <c:pt idx="93">
                    <c:v>19.92 </c:v>
                  </c:pt>
                  <c:pt idx="94">
                    <c:v>19.93 </c:v>
                  </c:pt>
                  <c:pt idx="95">
                    <c:v>20.00 </c:v>
                  </c:pt>
                  <c:pt idx="96">
                    <c:v>20.00 </c:v>
                  </c:pt>
                  <c:pt idx="97">
                    <c:v>20.00 </c:v>
                  </c:pt>
                  <c:pt idx="98">
                    <c:v>22.16 </c:v>
                  </c:pt>
                  <c:pt idx="99">
                    <c:v>22.20 </c:v>
                  </c:pt>
                  <c:pt idx="100">
                    <c:v>24.44 </c:v>
                  </c:pt>
                  <c:pt idx="101">
                    <c:v>25.00 </c:v>
                  </c:pt>
                  <c:pt idx="102">
                    <c:v>25.46 </c:v>
                  </c:pt>
                  <c:pt idx="103">
                    <c:v>26.55 </c:v>
                  </c:pt>
                  <c:pt idx="104">
                    <c:v>28.01 </c:v>
                  </c:pt>
                  <c:pt idx="105">
                    <c:v>28.67 </c:v>
                  </c:pt>
                  <c:pt idx="106">
                    <c:v>28.67 </c:v>
                  </c:pt>
                  <c:pt idx="107">
                    <c:v>28.75 </c:v>
                  </c:pt>
                  <c:pt idx="108">
                    <c:v>29.77 </c:v>
                  </c:pt>
                  <c:pt idx="109">
                    <c:v>29.97 </c:v>
                  </c:pt>
                  <c:pt idx="110">
                    <c:v>30.00 </c:v>
                  </c:pt>
                  <c:pt idx="111">
                    <c:v>30.00 </c:v>
                  </c:pt>
                  <c:pt idx="112">
                    <c:v>31.61 </c:v>
                  </c:pt>
                  <c:pt idx="113">
                    <c:v>37.00 </c:v>
                  </c:pt>
                  <c:pt idx="114">
                    <c:v>37.23 </c:v>
                  </c:pt>
                  <c:pt idx="115">
                    <c:v>37.50 </c:v>
                  </c:pt>
                  <c:pt idx="116">
                    <c:v>38.92 </c:v>
                  </c:pt>
                  <c:pt idx="117">
                    <c:v>39.48 </c:v>
                  </c:pt>
                  <c:pt idx="118">
                    <c:v>40.00 </c:v>
                  </c:pt>
                  <c:pt idx="119">
                    <c:v>40.00 </c:v>
                  </c:pt>
                  <c:pt idx="120">
                    <c:v>40.00 </c:v>
                  </c:pt>
                  <c:pt idx="121">
                    <c:v>40.00 </c:v>
                  </c:pt>
                  <c:pt idx="122">
                    <c:v>40.00 </c:v>
                  </c:pt>
                  <c:pt idx="123">
                    <c:v>40.00 </c:v>
                  </c:pt>
                  <c:pt idx="124">
                    <c:v>40.00 </c:v>
                  </c:pt>
                  <c:pt idx="125">
                    <c:v>40.31 </c:v>
                  </c:pt>
                  <c:pt idx="126">
                    <c:v>40.31 </c:v>
                  </c:pt>
                  <c:pt idx="127">
                    <c:v>40.39 </c:v>
                  </c:pt>
                  <c:pt idx="128">
                    <c:v>40.78 </c:v>
                  </c:pt>
                  <c:pt idx="129">
                    <c:v>46.73 </c:v>
                  </c:pt>
                  <c:pt idx="130">
                    <c:v>50.00 </c:v>
                  </c:pt>
                  <c:pt idx="131">
                    <c:v>69.21 </c:v>
                  </c:pt>
                  <c:pt idx="132">
                    <c:v>69.63 </c:v>
                  </c:pt>
                  <c:pt idx="133">
                    <c:v>69.63 </c:v>
                  </c:pt>
                  <c:pt idx="134">
                    <c:v>70.00 </c:v>
                  </c:pt>
                  <c:pt idx="135">
                    <c:v>75.67 </c:v>
                  </c:pt>
                  <c:pt idx="136">
                    <c:v>76.59 </c:v>
                  </c:pt>
                  <c:pt idx="137">
                    <c:v>80.00 </c:v>
                  </c:pt>
                  <c:pt idx="138">
                    <c:v>80.00 </c:v>
                  </c:pt>
                  <c:pt idx="139">
                    <c:v>120.07 </c:v>
                  </c:pt>
                </c:lvl>
                <c:lvl>
                  <c:pt idx="0">
                    <c:v>0.38 </c:v>
                  </c:pt>
                  <c:pt idx="1">
                    <c:v>0.39 </c:v>
                  </c:pt>
                  <c:pt idx="2">
                    <c:v>0.60 </c:v>
                  </c:pt>
                  <c:pt idx="3">
                    <c:v>0.60 </c:v>
                  </c:pt>
                  <c:pt idx="4">
                    <c:v>0.87 </c:v>
                  </c:pt>
                  <c:pt idx="5">
                    <c:v>0.87 </c:v>
                  </c:pt>
                  <c:pt idx="6">
                    <c:v>1.06 </c:v>
                  </c:pt>
                  <c:pt idx="7">
                    <c:v>1.06 </c:v>
                  </c:pt>
                  <c:pt idx="8">
                    <c:v>1.06 </c:v>
                  </c:pt>
                  <c:pt idx="9">
                    <c:v>1.32 </c:v>
                  </c:pt>
                  <c:pt idx="10">
                    <c:v>1.35 </c:v>
                  </c:pt>
                  <c:pt idx="11">
                    <c:v>1.44 </c:v>
                  </c:pt>
                  <c:pt idx="12">
                    <c:v>1.44 </c:v>
                  </c:pt>
                  <c:pt idx="13">
                    <c:v>1.91 </c:v>
                  </c:pt>
                  <c:pt idx="14">
                    <c:v>2.00 </c:v>
                  </c:pt>
                  <c:pt idx="15">
                    <c:v>2.03 </c:v>
                  </c:pt>
                  <c:pt idx="16">
                    <c:v>1.94 </c:v>
                  </c:pt>
                  <c:pt idx="17">
                    <c:v>2.20 </c:v>
                  </c:pt>
                  <c:pt idx="18">
                    <c:v>2.18 </c:v>
                  </c:pt>
                  <c:pt idx="19">
                    <c:v>3.18 </c:v>
                  </c:pt>
                  <c:pt idx="20">
                    <c:v>3.33 </c:v>
                  </c:pt>
                  <c:pt idx="21">
                    <c:v>2.85 </c:v>
                  </c:pt>
                  <c:pt idx="22">
                    <c:v>2.85 </c:v>
                  </c:pt>
                  <c:pt idx="23">
                    <c:v>4.00 </c:v>
                  </c:pt>
                  <c:pt idx="24">
                    <c:v>4.00 </c:v>
                  </c:pt>
                  <c:pt idx="25">
                    <c:v>4.00 </c:v>
                  </c:pt>
                  <c:pt idx="26">
                    <c:v>4.00 </c:v>
                  </c:pt>
                  <c:pt idx="27">
                    <c:v>4.14 </c:v>
                  </c:pt>
                  <c:pt idx="28">
                    <c:v>4.45 </c:v>
                  </c:pt>
                  <c:pt idx="29">
                    <c:v>4.60 </c:v>
                  </c:pt>
                  <c:pt idx="30">
                    <c:v>4.71 </c:v>
                  </c:pt>
                  <c:pt idx="31">
                    <c:v>4.46 </c:v>
                  </c:pt>
                  <c:pt idx="32">
                    <c:v>4.68 </c:v>
                  </c:pt>
                  <c:pt idx="33">
                    <c:v>5.00 </c:v>
                  </c:pt>
                  <c:pt idx="34">
                    <c:v>5.00 </c:v>
                  </c:pt>
                  <c:pt idx="35">
                    <c:v>5.00 </c:v>
                  </c:pt>
                  <c:pt idx="36">
                    <c:v>5.00 </c:v>
                  </c:pt>
                  <c:pt idx="37">
                    <c:v>4.95 </c:v>
                  </c:pt>
                  <c:pt idx="38">
                    <c:v>4.36 </c:v>
                  </c:pt>
                  <c:pt idx="39">
                    <c:v>5.58 </c:v>
                  </c:pt>
                  <c:pt idx="40">
                    <c:v>6.20 </c:v>
                  </c:pt>
                  <c:pt idx="41">
                    <c:v>6.39 </c:v>
                  </c:pt>
                  <c:pt idx="42">
                    <c:v>6.41 </c:v>
                  </c:pt>
                  <c:pt idx="43">
                    <c:v>7.44 </c:v>
                  </c:pt>
                  <c:pt idx="44">
                    <c:v>6.62 </c:v>
                  </c:pt>
                  <c:pt idx="45">
                    <c:v>6.48 </c:v>
                  </c:pt>
                  <c:pt idx="46">
                    <c:v>9.36 </c:v>
                  </c:pt>
                  <c:pt idx="47">
                    <c:v>9.97 </c:v>
                  </c:pt>
                  <c:pt idx="48">
                    <c:v>10.00 </c:v>
                  </c:pt>
                  <c:pt idx="49">
                    <c:v>10.00 </c:v>
                  </c:pt>
                  <c:pt idx="50">
                    <c:v>10.00 </c:v>
                  </c:pt>
                  <c:pt idx="51">
                    <c:v>10.00 </c:v>
                  </c:pt>
                  <c:pt idx="52">
                    <c:v>10.00 </c:v>
                  </c:pt>
                  <c:pt idx="53">
                    <c:v>10.00 </c:v>
                  </c:pt>
                  <c:pt idx="54">
                    <c:v>9.75 </c:v>
                  </c:pt>
                  <c:pt idx="55">
                    <c:v>10.00 </c:v>
                  </c:pt>
                  <c:pt idx="56">
                    <c:v>10.00 </c:v>
                  </c:pt>
                  <c:pt idx="57">
                    <c:v>10.00 </c:v>
                  </c:pt>
                  <c:pt idx="58">
                    <c:v>9.75 </c:v>
                  </c:pt>
                  <c:pt idx="59">
                    <c:v>10.01 </c:v>
                  </c:pt>
                  <c:pt idx="60">
                    <c:v>10.02 </c:v>
                  </c:pt>
                  <c:pt idx="61">
                    <c:v>10.03 </c:v>
                  </c:pt>
                  <c:pt idx="62">
                    <c:v>9.78 </c:v>
                  </c:pt>
                  <c:pt idx="63">
                    <c:v>10.10 </c:v>
                  </c:pt>
                  <c:pt idx="64">
                    <c:v>10.10 </c:v>
                  </c:pt>
                  <c:pt idx="65">
                    <c:v>10.10 </c:v>
                  </c:pt>
                  <c:pt idx="66">
                    <c:v>10.20 </c:v>
                  </c:pt>
                  <c:pt idx="67">
                    <c:v>9.94 </c:v>
                  </c:pt>
                  <c:pt idx="68">
                    <c:v>10.31 </c:v>
                  </c:pt>
                  <c:pt idx="69">
                    <c:v>10.45 </c:v>
                  </c:pt>
                  <c:pt idx="70">
                    <c:v>10.60 </c:v>
                  </c:pt>
                  <c:pt idx="71">
                    <c:v>10.97 </c:v>
                  </c:pt>
                  <c:pt idx="72">
                    <c:v>11.40 </c:v>
                  </c:pt>
                  <c:pt idx="73">
                    <c:v>10.01 </c:v>
                  </c:pt>
                  <c:pt idx="74">
                    <c:v>12.36 </c:v>
                  </c:pt>
                  <c:pt idx="75">
                    <c:v>12.64 </c:v>
                  </c:pt>
                  <c:pt idx="76">
                    <c:v>11.30 </c:v>
                  </c:pt>
                  <c:pt idx="77">
                    <c:v>13.00 </c:v>
                  </c:pt>
                  <c:pt idx="78">
                    <c:v>13.40 </c:v>
                  </c:pt>
                  <c:pt idx="79">
                    <c:v>13.72 </c:v>
                  </c:pt>
                  <c:pt idx="80">
                    <c:v>14.80 </c:v>
                  </c:pt>
                  <c:pt idx="81">
                    <c:v>14.54 </c:v>
                  </c:pt>
                  <c:pt idx="82">
                    <c:v>14.83 </c:v>
                  </c:pt>
                  <c:pt idx="83">
                    <c:v>15.25 </c:v>
                  </c:pt>
                  <c:pt idx="84">
                    <c:v>15.31 </c:v>
                  </c:pt>
                  <c:pt idx="85">
                    <c:v>15.66 </c:v>
                  </c:pt>
                  <c:pt idx="86">
                    <c:v>7.68 </c:v>
                  </c:pt>
                  <c:pt idx="87">
                    <c:v>4.17 </c:v>
                  </c:pt>
                  <c:pt idx="88">
                    <c:v>17.96 </c:v>
                  </c:pt>
                  <c:pt idx="89">
                    <c:v>18.81 </c:v>
                  </c:pt>
                  <c:pt idx="90">
                    <c:v>18.90 </c:v>
                  </c:pt>
                  <c:pt idx="91">
                    <c:v>19.20 </c:v>
                  </c:pt>
                  <c:pt idx="92">
                    <c:v>19.75 </c:v>
                  </c:pt>
                  <c:pt idx="93">
                    <c:v>19.92 </c:v>
                  </c:pt>
                  <c:pt idx="94">
                    <c:v>18.43 </c:v>
                  </c:pt>
                  <c:pt idx="95">
                    <c:v>19.50 </c:v>
                  </c:pt>
                  <c:pt idx="96">
                    <c:v>19.50 </c:v>
                  </c:pt>
                  <c:pt idx="97">
                    <c:v>19.87 </c:v>
                  </c:pt>
                  <c:pt idx="98">
                    <c:v>20.54 </c:v>
                  </c:pt>
                  <c:pt idx="99">
                    <c:v>22.20 </c:v>
                  </c:pt>
                  <c:pt idx="100">
                    <c:v>24.40 </c:v>
                  </c:pt>
                  <c:pt idx="101">
                    <c:v>25.00 </c:v>
                  </c:pt>
                  <c:pt idx="102">
                    <c:v>25.46 </c:v>
                  </c:pt>
                  <c:pt idx="103">
                    <c:v>26.55 </c:v>
                  </c:pt>
                  <c:pt idx="104">
                    <c:v>28.01 </c:v>
                  </c:pt>
                  <c:pt idx="105">
                    <c:v>28.67 </c:v>
                  </c:pt>
                  <c:pt idx="106">
                    <c:v>28.67 </c:v>
                  </c:pt>
                  <c:pt idx="107">
                    <c:v>28.75 </c:v>
                  </c:pt>
                  <c:pt idx="108">
                    <c:v>26.26 </c:v>
                  </c:pt>
                  <c:pt idx="109">
                    <c:v>29.97 </c:v>
                  </c:pt>
                  <c:pt idx="110">
                    <c:v>30.00 </c:v>
                  </c:pt>
                  <c:pt idx="111">
                    <c:v>30.00 </c:v>
                  </c:pt>
                  <c:pt idx="112">
                    <c:v>30.93 </c:v>
                  </c:pt>
                  <c:pt idx="113">
                    <c:v>37.00 </c:v>
                  </c:pt>
                  <c:pt idx="114">
                    <c:v>37.23 </c:v>
                  </c:pt>
                  <c:pt idx="115">
                    <c:v>37.50 </c:v>
                  </c:pt>
                  <c:pt idx="116">
                    <c:v>37.03 </c:v>
                  </c:pt>
                  <c:pt idx="117">
                    <c:v>39.48 </c:v>
                  </c:pt>
                  <c:pt idx="118">
                    <c:v>39.50 </c:v>
                  </c:pt>
                  <c:pt idx="119">
                    <c:v>39.00 </c:v>
                  </c:pt>
                  <c:pt idx="120">
                    <c:v>40.00 </c:v>
                  </c:pt>
                  <c:pt idx="121">
                    <c:v>40.00 </c:v>
                  </c:pt>
                  <c:pt idx="122">
                    <c:v>38.00 </c:v>
                  </c:pt>
                  <c:pt idx="123">
                    <c:v>40.00 </c:v>
                  </c:pt>
                  <c:pt idx="124">
                    <c:v>38.00 </c:v>
                  </c:pt>
                  <c:pt idx="125">
                    <c:v>40.31 </c:v>
                  </c:pt>
                  <c:pt idx="126">
                    <c:v>40.31 </c:v>
                  </c:pt>
                  <c:pt idx="127">
                    <c:v>40.39 </c:v>
                  </c:pt>
                  <c:pt idx="128">
                    <c:v>40.78 </c:v>
                  </c:pt>
                  <c:pt idx="129">
                    <c:v>44.02 </c:v>
                  </c:pt>
                  <c:pt idx="130">
                    <c:v>49.00 </c:v>
                  </c:pt>
                  <c:pt idx="131">
                    <c:v>69.21 </c:v>
                  </c:pt>
                  <c:pt idx="132">
                    <c:v>69.63 </c:v>
                  </c:pt>
                  <c:pt idx="133">
                    <c:v>69.63 </c:v>
                  </c:pt>
                  <c:pt idx="134">
                    <c:v>70.00 </c:v>
                  </c:pt>
                  <c:pt idx="135">
                    <c:v>75.18 </c:v>
                  </c:pt>
                  <c:pt idx="136">
                    <c:v>76.59 </c:v>
                  </c:pt>
                  <c:pt idx="137">
                    <c:v>80.00 </c:v>
                  </c:pt>
                  <c:pt idx="138">
                    <c:v>79.00 </c:v>
                  </c:pt>
                  <c:pt idx="139">
                    <c:v>120.07 </c:v>
                  </c:pt>
                </c:lvl>
                <c:lvl>
                  <c:pt idx="0">
                    <c:v>165.5 </c:v>
                  </c:pt>
                  <c:pt idx="1">
                    <c:v>146.3 </c:v>
                  </c:pt>
                  <c:pt idx="2">
                    <c:v>264.0 </c:v>
                  </c:pt>
                  <c:pt idx="3">
                    <c:v>264.0 </c:v>
                  </c:pt>
                  <c:pt idx="4">
                    <c:v>230.9 </c:v>
                  </c:pt>
                  <c:pt idx="5">
                    <c:v>2080.0 </c:v>
                  </c:pt>
                  <c:pt idx="6">
                    <c:v>288.0 </c:v>
                  </c:pt>
                  <c:pt idx="7">
                    <c:v>214.8 </c:v>
                  </c:pt>
                  <c:pt idx="8">
                    <c:v>184.7 </c:v>
                  </c:pt>
                  <c:pt idx="9">
                    <c:v>248.0 </c:v>
                  </c:pt>
                  <c:pt idx="10">
                    <c:v>358.0 </c:v>
                  </c:pt>
                  <c:pt idx="11">
                    <c:v>402.0 </c:v>
                  </c:pt>
                  <c:pt idx="12">
                    <c:v>364.7 </c:v>
                  </c:pt>
                  <c:pt idx="13">
                    <c:v>516.8 </c:v>
                  </c:pt>
                  <c:pt idx="14">
                    <c:v>426.4 </c:v>
                  </c:pt>
                  <c:pt idx="15">
                    <c:v>252.6 </c:v>
                  </c:pt>
                  <c:pt idx="16">
                    <c:v>152.0 </c:v>
                  </c:pt>
                  <c:pt idx="17">
                    <c:v>290.4 </c:v>
                  </c:pt>
                  <c:pt idx="18">
                    <c:v>316.5 </c:v>
                  </c:pt>
                  <c:pt idx="19">
                    <c:v>672.0 </c:v>
                  </c:pt>
                  <c:pt idx="20">
                    <c:v>438.0 </c:v>
                  </c:pt>
                  <c:pt idx="21">
                    <c:v>147.4 </c:v>
                  </c:pt>
                  <c:pt idx="22">
                    <c:v>147.4 </c:v>
                  </c:pt>
                  <c:pt idx="23">
                    <c:v>660.0 </c:v>
                  </c:pt>
                  <c:pt idx="24">
                    <c:v>660.0 </c:v>
                  </c:pt>
                  <c:pt idx="25">
                    <c:v>660.0 </c:v>
                  </c:pt>
                  <c:pt idx="26">
                    <c:v>660.0 </c:v>
                  </c:pt>
                  <c:pt idx="27">
                    <c:v>585.5 </c:v>
                  </c:pt>
                  <c:pt idx="28">
                    <c:v>821.0 </c:v>
                  </c:pt>
                  <c:pt idx="29">
                    <c:v>646.0 </c:v>
                  </c:pt>
                  <c:pt idx="30">
                    <c:v>635.5 </c:v>
                  </c:pt>
                  <c:pt idx="31">
                    <c:v>467.0 </c:v>
                  </c:pt>
                  <c:pt idx="32">
                    <c:v>617.8 </c:v>
                  </c:pt>
                  <c:pt idx="33">
                    <c:v>1312.0 </c:v>
                  </c:pt>
                  <c:pt idx="34">
                    <c:v>650.0 </c:v>
                  </c:pt>
                  <c:pt idx="35">
                    <c:v>330.0 </c:v>
                  </c:pt>
                  <c:pt idx="36">
                    <c:v>493.0 </c:v>
                  </c:pt>
                  <c:pt idx="37">
                    <c:v>657.4 </c:v>
                  </c:pt>
                  <c:pt idx="38">
                    <c:v>316.5 </c:v>
                  </c:pt>
                  <c:pt idx="39">
                    <c:v>246.0 </c:v>
                  </c:pt>
                  <c:pt idx="40">
                    <c:v>650.4 </c:v>
                  </c:pt>
                  <c:pt idx="41">
                    <c:v>300.3 </c:v>
                  </c:pt>
                  <c:pt idx="42">
                    <c:v>500.0 </c:v>
                  </c:pt>
                  <c:pt idx="43">
                    <c:v>432.1 </c:v>
                  </c:pt>
                  <c:pt idx="44">
                    <c:v>249.7 </c:v>
                  </c:pt>
                  <c:pt idx="45">
                    <c:v>380.9 </c:v>
                  </c:pt>
                  <c:pt idx="46">
                    <c:v>840.7 </c:v>
                  </c:pt>
                  <c:pt idx="47">
                    <c:v>660.0 </c:v>
                  </c:pt>
                  <c:pt idx="48">
                    <c:v>1320.0 </c:v>
                  </c:pt>
                  <c:pt idx="49">
                    <c:v>1320.0 </c:v>
                  </c:pt>
                  <c:pt idx="50">
                    <c:v>1320.0 </c:v>
                  </c:pt>
                  <c:pt idx="51">
                    <c:v>1320.0 </c:v>
                  </c:pt>
                  <c:pt idx="52">
                    <c:v>1320.0 </c:v>
                  </c:pt>
                  <c:pt idx="53">
                    <c:v>663.1 </c:v>
                  </c:pt>
                  <c:pt idx="54">
                    <c:v>1287.0 </c:v>
                  </c:pt>
                  <c:pt idx="55">
                    <c:v>1320.0 </c:v>
                  </c:pt>
                  <c:pt idx="56">
                    <c:v>1266.2 </c:v>
                  </c:pt>
                  <c:pt idx="57">
                    <c:v>1320.0 </c:v>
                  </c:pt>
                  <c:pt idx="58">
                    <c:v>1287.0 </c:v>
                  </c:pt>
                  <c:pt idx="59">
                    <c:v>667.0 </c:v>
                  </c:pt>
                  <c:pt idx="60">
                    <c:v>1320.0 </c:v>
                  </c:pt>
                  <c:pt idx="61">
                    <c:v>891.6 </c:v>
                  </c:pt>
                  <c:pt idx="62">
                    <c:v>1291.0 </c:v>
                  </c:pt>
                  <c:pt idx="63">
                    <c:v>1385.7 </c:v>
                  </c:pt>
                  <c:pt idx="64">
                    <c:v>1325.0 </c:v>
                  </c:pt>
                  <c:pt idx="65">
                    <c:v>1325.0 </c:v>
                  </c:pt>
                  <c:pt idx="66">
                    <c:v>725.4 </c:v>
                  </c:pt>
                  <c:pt idx="67">
                    <c:v>949.5 </c:v>
                  </c:pt>
                  <c:pt idx="68">
                    <c:v>898.2 </c:v>
                  </c:pt>
                  <c:pt idx="69">
                    <c:v>455.0 </c:v>
                  </c:pt>
                  <c:pt idx="70">
                    <c:v>1399.0 </c:v>
                  </c:pt>
                  <c:pt idx="71">
                    <c:v>2628.0 </c:v>
                  </c:pt>
                  <c:pt idx="72">
                    <c:v>1184.0 </c:v>
                  </c:pt>
                  <c:pt idx="73">
                    <c:v>537.0 </c:v>
                  </c:pt>
                  <c:pt idx="74">
                    <c:v>900.0 </c:v>
                  </c:pt>
                  <c:pt idx="75">
                    <c:v>1107.8 </c:v>
                  </c:pt>
                  <c:pt idx="76">
                    <c:v>749.0 </c:v>
                  </c:pt>
                  <c:pt idx="77">
                    <c:v>2574.0 </c:v>
                  </c:pt>
                  <c:pt idx="78">
                    <c:v>1796.0 </c:v>
                  </c:pt>
                  <c:pt idx="79">
                    <c:v>2213.5 </c:v>
                  </c:pt>
                  <c:pt idx="80">
                    <c:v>0.0 </c:v>
                  </c:pt>
                  <c:pt idx="81">
                    <c:v>959.6 </c:v>
                  </c:pt>
                  <c:pt idx="82">
                    <c:v>633.3 </c:v>
                  </c:pt>
                  <c:pt idx="83">
                    <c:v>1302.0 </c:v>
                  </c:pt>
                  <c:pt idx="84">
                    <c:v>1111.5 </c:v>
                  </c:pt>
                  <c:pt idx="85">
                    <c:v>1378.1 </c:v>
                  </c:pt>
                  <c:pt idx="86">
                    <c:v>499.3 </c:v>
                  </c:pt>
                  <c:pt idx="87">
                    <c:v>159.6 </c:v>
                  </c:pt>
                  <c:pt idx="88">
                    <c:v>515.4 </c:v>
                  </c:pt>
                  <c:pt idx="89">
                    <c:v>919.6 </c:v>
                  </c:pt>
                  <c:pt idx="90">
                    <c:v>997.9 </c:v>
                  </c:pt>
                  <c:pt idx="91">
                    <c:v>636.0 </c:v>
                  </c:pt>
                  <c:pt idx="92">
                    <c:v>1309.0 </c:v>
                  </c:pt>
                  <c:pt idx="93">
                    <c:v>1310.6 </c:v>
                  </c:pt>
                  <c:pt idx="94">
                    <c:v>405.5 </c:v>
                  </c:pt>
                  <c:pt idx="95">
                    <c:v>1283.1 </c:v>
                  </c:pt>
                  <c:pt idx="96">
                    <c:v>1287.0 </c:v>
                  </c:pt>
                  <c:pt idx="97">
                    <c:v>5245.7 </c:v>
                  </c:pt>
                  <c:pt idx="98">
                    <c:v>417.7 </c:v>
                  </c:pt>
                  <c:pt idx="99">
                    <c:v>1320.0 </c:v>
                  </c:pt>
                  <c:pt idx="100">
                    <c:v>19324.8 </c:v>
                  </c:pt>
                  <c:pt idx="101">
                    <c:v>1320.0 </c:v>
                  </c:pt>
                  <c:pt idx="102">
                    <c:v>1264.4 </c:v>
                  </c:pt>
                  <c:pt idx="103">
                    <c:v>5379.0 </c:v>
                  </c:pt>
                  <c:pt idx="104">
                    <c:v>20335.3 </c:v>
                  </c:pt>
                  <c:pt idx="105">
                    <c:v>3186.0 </c:v>
                  </c:pt>
                  <c:pt idx="106">
                    <c:v>3186.0 </c:v>
                  </c:pt>
                  <c:pt idx="107">
                    <c:v>1927.0 </c:v>
                  </c:pt>
                  <c:pt idx="108">
                    <c:v>561.8 </c:v>
                  </c:pt>
                  <c:pt idx="109">
                    <c:v>1858.0 </c:v>
                  </c:pt>
                  <c:pt idx="110">
                    <c:v>2667.0 </c:v>
                  </c:pt>
                  <c:pt idx="111">
                    <c:v>2667.0 </c:v>
                  </c:pt>
                  <c:pt idx="112">
                    <c:v>1505.4 </c:v>
                  </c:pt>
                  <c:pt idx="113">
                    <c:v>1207.5 </c:v>
                  </c:pt>
                  <c:pt idx="114">
                    <c:v>849.5 </c:v>
                  </c:pt>
                  <c:pt idx="115">
                    <c:v>1408.0 </c:v>
                  </c:pt>
                  <c:pt idx="116">
                    <c:v>647.0 </c:v>
                  </c:pt>
                  <c:pt idx="117">
                    <c:v>2586.0 </c:v>
                  </c:pt>
                  <c:pt idx="118">
                    <c:v>1303.5 </c:v>
                  </c:pt>
                  <c:pt idx="119">
                    <c:v>1287.0 </c:v>
                  </c:pt>
                  <c:pt idx="120">
                    <c:v>1652.0 </c:v>
                  </c:pt>
                  <c:pt idx="121">
                    <c:v>2681.0 </c:v>
                  </c:pt>
                  <c:pt idx="122">
                    <c:v>627.0 </c:v>
                  </c:pt>
                  <c:pt idx="123">
                    <c:v>1320.0 </c:v>
                  </c:pt>
                  <c:pt idx="124">
                    <c:v>627.0 </c:v>
                  </c:pt>
                  <c:pt idx="125">
                    <c:v>1203.0 </c:v>
                  </c:pt>
                  <c:pt idx="126">
                    <c:v>1493.0 </c:v>
                  </c:pt>
                  <c:pt idx="127">
                    <c:v>1338.0 </c:v>
                  </c:pt>
                  <c:pt idx="128">
                    <c:v>1325.5 </c:v>
                  </c:pt>
                  <c:pt idx="129">
                    <c:v>1219.0 </c:v>
                  </c:pt>
                  <c:pt idx="130">
                    <c:v>1610.9 </c:v>
                  </c:pt>
                  <c:pt idx="131">
                    <c:v>2235.0 </c:v>
                  </c:pt>
                  <c:pt idx="132">
                    <c:v>5866.0 </c:v>
                  </c:pt>
                  <c:pt idx="133">
                    <c:v>5866.0 </c:v>
                  </c:pt>
                  <c:pt idx="134">
                    <c:v>3102.0 </c:v>
                  </c:pt>
                  <c:pt idx="135">
                    <c:v>5061.6 </c:v>
                  </c:pt>
                  <c:pt idx="136">
                    <c:v>1518.5 </c:v>
                  </c:pt>
                  <c:pt idx="137">
                    <c:v>1331.0 </c:v>
                  </c:pt>
                  <c:pt idx="138">
                    <c:v>2607.0 </c:v>
                  </c:pt>
                  <c:pt idx="139">
                    <c:v>2147.1 </c:v>
                  </c:pt>
                </c:lvl>
                <c:lvl>
                  <c:pt idx="0">
                    <c:v>100.0 </c:v>
                  </c:pt>
                  <c:pt idx="1">
                    <c:v>100.9 </c:v>
                  </c:pt>
                  <c:pt idx="2">
                    <c:v>99.0 </c:v>
                  </c:pt>
                  <c:pt idx="3">
                    <c:v>99.0 </c:v>
                  </c:pt>
                  <c:pt idx="4">
                    <c:v>165.0 </c:v>
                  </c:pt>
                  <c:pt idx="5">
                    <c:v>183.0 </c:v>
                  </c:pt>
                  <c:pt idx="6">
                    <c:v>160.0 </c:v>
                  </c:pt>
                  <c:pt idx="7">
                    <c:v>215.0 </c:v>
                  </c:pt>
                  <c:pt idx="8">
                    <c:v>250.0 </c:v>
                  </c:pt>
                  <c:pt idx="9">
                    <c:v>233.0 </c:v>
                  </c:pt>
                  <c:pt idx="10">
                    <c:v>150.0 </c:v>
                  </c:pt>
                  <c:pt idx="11">
                    <c:v>156.0 </c:v>
                  </c:pt>
                  <c:pt idx="12">
                    <c:v>172.0 </c:v>
                  </c:pt>
                  <c:pt idx="13">
                    <c:v>161.0 </c:v>
                  </c:pt>
                  <c:pt idx="14">
                    <c:v>189.4 </c:v>
                  </c:pt>
                  <c:pt idx="15">
                    <c:v>350.0 </c:v>
                  </c:pt>
                  <c:pt idx="16">
                    <c:v>556.0 </c:v>
                  </c:pt>
                  <c:pt idx="17">
                    <c:v>330.0 </c:v>
                  </c:pt>
                  <c:pt idx="18">
                    <c:v>300.0 </c:v>
                  </c:pt>
                  <c:pt idx="19">
                    <c:v>206.0 </c:v>
                  </c:pt>
                  <c:pt idx="20">
                    <c:v>325.0 </c:v>
                  </c:pt>
                  <c:pt idx="21">
                    <c:v>842.0 </c:v>
                  </c:pt>
                  <c:pt idx="22">
                    <c:v>842.0 </c:v>
                  </c:pt>
                  <c:pt idx="23">
                    <c:v>264.0 </c:v>
                  </c:pt>
                  <c:pt idx="24">
                    <c:v>264.0 </c:v>
                  </c:pt>
                  <c:pt idx="25">
                    <c:v>264.0 </c:v>
                  </c:pt>
                  <c:pt idx="26">
                    <c:v>264.0 </c:v>
                  </c:pt>
                  <c:pt idx="27">
                    <c:v>308.0 </c:v>
                  </c:pt>
                  <c:pt idx="28">
                    <c:v>236.0 </c:v>
                  </c:pt>
                  <c:pt idx="29">
                    <c:v>310.0 </c:v>
                  </c:pt>
                  <c:pt idx="30">
                    <c:v>323.0 </c:v>
                  </c:pt>
                  <c:pt idx="31">
                    <c:v>416.0 </c:v>
                  </c:pt>
                  <c:pt idx="32">
                    <c:v>330.0 </c:v>
                  </c:pt>
                  <c:pt idx="33">
                    <c:v>166.0 </c:v>
                  </c:pt>
                  <c:pt idx="34">
                    <c:v>335.5 </c:v>
                  </c:pt>
                  <c:pt idx="35">
                    <c:v>660.0 </c:v>
                  </c:pt>
                  <c:pt idx="36">
                    <c:v>442.0 </c:v>
                  </c:pt>
                  <c:pt idx="37">
                    <c:v>328.0 </c:v>
                  </c:pt>
                  <c:pt idx="38">
                    <c:v>600.0 </c:v>
                  </c:pt>
                  <c:pt idx="39">
                    <c:v>980.0 </c:v>
                  </c:pt>
                  <c:pt idx="40">
                    <c:v>429.9 </c:v>
                  </c:pt>
                  <c:pt idx="41">
                    <c:v>927.0 </c:v>
                  </c:pt>
                  <c:pt idx="42">
                    <c:v>559.0 </c:v>
                  </c:pt>
                  <c:pt idx="43">
                    <c:v>750.0 </c:v>
                  </c:pt>
                  <c:pt idx="44">
                    <c:v>1,155.0 </c:v>
                  </c:pt>
                  <c:pt idx="45">
                    <c:v>741.0 </c:v>
                  </c:pt>
                  <c:pt idx="46">
                    <c:v>485.0 </c:v>
                  </c:pt>
                  <c:pt idx="47">
                    <c:v>655.0 </c:v>
                  </c:pt>
                  <c:pt idx="48">
                    <c:v>330.0 </c:v>
                  </c:pt>
                  <c:pt idx="49">
                    <c:v>330.0 </c:v>
                  </c:pt>
                  <c:pt idx="50">
                    <c:v>847.8 </c:v>
                  </c:pt>
                  <c:pt idx="51">
                    <c:v>330.0 </c:v>
                  </c:pt>
                  <c:pt idx="52">
                    <c:v>330.0 </c:v>
                  </c:pt>
                  <c:pt idx="53">
                    <c:v>657.7 </c:v>
                  </c:pt>
                  <c:pt idx="54">
                    <c:v>330.0 </c:v>
                  </c:pt>
                  <c:pt idx="55">
                    <c:v>330.0 </c:v>
                  </c:pt>
                  <c:pt idx="56">
                    <c:v>346.0 </c:v>
                  </c:pt>
                  <c:pt idx="57">
                    <c:v>330.0 </c:v>
                  </c:pt>
                  <c:pt idx="58">
                    <c:v>330.0 </c:v>
                  </c:pt>
                  <c:pt idx="59">
                    <c:v>654.0 </c:v>
                  </c:pt>
                  <c:pt idx="60">
                    <c:v>330.5 </c:v>
                  </c:pt>
                  <c:pt idx="61">
                    <c:v>490.0 </c:v>
                  </c:pt>
                  <c:pt idx="62">
                    <c:v>330.0 </c:v>
                  </c:pt>
                  <c:pt idx="63">
                    <c:v>323.0 </c:v>
                  </c:pt>
                  <c:pt idx="64">
                    <c:v>332.0 </c:v>
                  </c:pt>
                  <c:pt idx="65">
                    <c:v>332.0 </c:v>
                  </c:pt>
                  <c:pt idx="66">
                    <c:v>602.0 </c:v>
                  </c:pt>
                  <c:pt idx="67">
                    <c:v>456.0 </c:v>
                  </c:pt>
                  <c:pt idx="68">
                    <c:v>500.0 </c:v>
                  </c:pt>
                  <c:pt idx="69">
                    <c:v>1,000.0 </c:v>
                  </c:pt>
                  <c:pt idx="70">
                    <c:v>330.0 </c:v>
                  </c:pt>
                  <c:pt idx="71">
                    <c:v>779.4 </c:v>
                  </c:pt>
                  <c:pt idx="72">
                    <c:v>419.4 </c:v>
                  </c:pt>
                  <c:pt idx="73">
                    <c:v>812.0 </c:v>
                  </c:pt>
                  <c:pt idx="74">
                    <c:v>598.0 </c:v>
                  </c:pt>
                  <c:pt idx="75">
                    <c:v>497.0 </c:v>
                  </c:pt>
                  <c:pt idx="76">
                    <c:v>1,577.0 </c:v>
                  </c:pt>
                  <c:pt idx="77">
                    <c:v>220.0 </c:v>
                  </c:pt>
                  <c:pt idx="78">
                    <c:v>325.0 </c:v>
                  </c:pt>
                  <c:pt idx="79">
                    <c:v>270.0 </c:v>
                  </c:pt>
                  <c:pt idx="80">
                    <c:v>336.0 </c:v>
                  </c:pt>
                  <c:pt idx="81">
                    <c:v>660.0 </c:v>
                  </c:pt>
                  <c:pt idx="82">
                    <c:v>1,020.0 </c:v>
                  </c:pt>
                  <c:pt idx="83">
                    <c:v>510.5 </c:v>
                  </c:pt>
                  <c:pt idx="84">
                    <c:v>600.0 </c:v>
                  </c:pt>
                  <c:pt idx="85">
                    <c:v>495.0 </c:v>
                  </c:pt>
                  <c:pt idx="86">
                    <c:v>670.0 </c:v>
                  </c:pt>
                  <c:pt idx="87">
                    <c:v>1,138.0 </c:v>
                  </c:pt>
                  <c:pt idx="88">
                    <c:v>1,518.0 </c:v>
                  </c:pt>
                  <c:pt idx="89">
                    <c:v>891.0 </c:v>
                  </c:pt>
                  <c:pt idx="90">
                    <c:v>825.0 </c:v>
                  </c:pt>
                  <c:pt idx="91">
                    <c:v>1,315.0 </c:v>
                  </c:pt>
                  <c:pt idx="92">
                    <c:v>657.0 </c:v>
                  </c:pt>
                  <c:pt idx="93">
                    <c:v>662.0 </c:v>
                  </c:pt>
                  <c:pt idx="94">
                    <c:v>1,980.0 </c:v>
                  </c:pt>
                  <c:pt idx="95">
                    <c:v>662.0 </c:v>
                  </c:pt>
                  <c:pt idx="96">
                    <c:v>660.0 </c:v>
                  </c:pt>
                  <c:pt idx="97">
                    <c:v>165.0 </c:v>
                  </c:pt>
                  <c:pt idx="98">
                    <c:v>2,142.0 </c:v>
                  </c:pt>
                  <c:pt idx="99">
                    <c:v>733.0 </c:v>
                  </c:pt>
                  <c:pt idx="100">
                    <c:v>55.0 </c:v>
                  </c:pt>
                  <c:pt idx="101">
                    <c:v>825.0 </c:v>
                  </c:pt>
                  <c:pt idx="102">
                    <c:v>877.1 </c:v>
                  </c:pt>
                  <c:pt idx="103">
                    <c:v>215.0 </c:v>
                  </c:pt>
                  <c:pt idx="104">
                    <c:v>60.0 </c:v>
                  </c:pt>
                  <c:pt idx="105">
                    <c:v>392.0 </c:v>
                  </c:pt>
                  <c:pt idx="106">
                    <c:v>392.0 </c:v>
                  </c:pt>
                  <c:pt idx="107">
                    <c:v>650.0 </c:v>
                  </c:pt>
                  <c:pt idx="108">
                    <c:v>2,036.0 </c:v>
                  </c:pt>
                  <c:pt idx="109">
                    <c:v>700.0 </c:v>
                  </c:pt>
                  <c:pt idx="110">
                    <c:v>490.0 </c:v>
                  </c:pt>
                  <c:pt idx="111">
                    <c:v>490.0 </c:v>
                  </c:pt>
                  <c:pt idx="112">
                    <c:v>895.0 </c:v>
                  </c:pt>
                  <c:pt idx="113">
                    <c:v>1,335.0 </c:v>
                  </c:pt>
                  <c:pt idx="114">
                    <c:v>1,909.0 </c:v>
                  </c:pt>
                  <c:pt idx="115">
                    <c:v>1,160.0 </c:v>
                  </c:pt>
                  <c:pt idx="116">
                    <c:v>2,493.0 </c:v>
                  </c:pt>
                  <c:pt idx="117">
                    <c:v>665.0 </c:v>
                  </c:pt>
                  <c:pt idx="118">
                    <c:v>1,320.0 </c:v>
                  </c:pt>
                  <c:pt idx="119">
                    <c:v>1,320.0 </c:v>
                  </c:pt>
                  <c:pt idx="120">
                    <c:v>1,060.0 </c:v>
                  </c:pt>
                  <c:pt idx="121">
                    <c:v>650.0 </c:v>
                  </c:pt>
                  <c:pt idx="122">
                    <c:v>2,640.0 </c:v>
                  </c:pt>
                  <c:pt idx="123">
                    <c:v>1,320.0 </c:v>
                  </c:pt>
                  <c:pt idx="124">
                    <c:v>2,640.0 </c:v>
                  </c:pt>
                  <c:pt idx="125">
                    <c:v>1,460.0 </c:v>
                  </c:pt>
                  <c:pt idx="126">
                    <c:v>1,176.0 </c:v>
                  </c:pt>
                  <c:pt idx="127">
                    <c:v>1,315.0 </c:v>
                  </c:pt>
                  <c:pt idx="128">
                    <c:v>1,340.0 </c:v>
                  </c:pt>
                  <c:pt idx="129">
                    <c:v>1,573.0 </c:v>
                  </c:pt>
                  <c:pt idx="130">
                    <c:v>1,325.0 </c:v>
                  </c:pt>
                  <c:pt idx="131">
                    <c:v>1,349.0 </c:v>
                  </c:pt>
                  <c:pt idx="132">
                    <c:v>517.0 </c:v>
                  </c:pt>
                  <c:pt idx="133">
                    <c:v>517.0 </c:v>
                  </c:pt>
                  <c:pt idx="134">
                    <c:v>983.0 </c:v>
                  </c:pt>
                  <c:pt idx="135">
                    <c:v>647.0 </c:v>
                  </c:pt>
                  <c:pt idx="136">
                    <c:v>2,197.0 </c:v>
                  </c:pt>
                  <c:pt idx="137">
                    <c:v>2,618.0 </c:v>
                  </c:pt>
                  <c:pt idx="138">
                    <c:v>1,320.0 </c:v>
                  </c:pt>
                  <c:pt idx="139">
                    <c:v>2,436.0 </c:v>
                  </c:pt>
                </c:lvl>
                <c:lvl>
                  <c:pt idx="0">
                    <c:v>$0 </c:v>
                  </c:pt>
                  <c:pt idx="1">
                    <c:v>$2,340 </c:v>
                  </c:pt>
                  <c:pt idx="2">
                    <c:v>$3,600 </c:v>
                  </c:pt>
                  <c:pt idx="3">
                    <c:v>$0 </c:v>
                  </c:pt>
                  <c:pt idx="4">
                    <c:v>$4,560 </c:v>
                  </c:pt>
                  <c:pt idx="5">
                    <c:v>$0 </c:v>
                  </c:pt>
                  <c:pt idx="6">
                    <c:v>$6,300 </c:v>
                  </c:pt>
                  <c:pt idx="7">
                    <c:v>$7,095 </c:v>
                  </c:pt>
                  <c:pt idx="8">
                    <c:v>$0 </c:v>
                  </c:pt>
                  <c:pt idx="9">
                    <c:v>$7,600 </c:v>
                  </c:pt>
                  <c:pt idx="10">
                    <c:v>$0 </c:v>
                  </c:pt>
                  <c:pt idx="11">
                    <c:v>$8,200 </c:v>
                  </c:pt>
                  <c:pt idx="12">
                    <c:v>$0 </c:v>
                  </c:pt>
                  <c:pt idx="13">
                    <c:v>$0 </c:v>
                  </c:pt>
                  <c:pt idx="14">
                    <c:v>$10,300 </c:v>
                  </c:pt>
                  <c:pt idx="15">
                    <c:v>$0 </c:v>
                  </c:pt>
                  <c:pt idx="16">
                    <c:v>$0 </c:v>
                  </c:pt>
                  <c:pt idx="17">
                    <c:v>$0 </c:v>
                  </c:pt>
                  <c:pt idx="18">
                    <c:v>$0 </c:v>
                  </c:pt>
                  <c:pt idx="19">
                    <c:v>$14,174 </c:v>
                  </c:pt>
                  <c:pt idx="20">
                    <c:v>$0 </c:v>
                  </c:pt>
                  <c:pt idx="21">
                    <c:v>$5,220 </c:v>
                  </c:pt>
                  <c:pt idx="22">
                    <c:v>$4,350 </c:v>
                  </c:pt>
                  <c:pt idx="23">
                    <c:v>$0 </c:v>
                  </c:pt>
                  <c:pt idx="24">
                    <c:v>$0 </c:v>
                  </c:pt>
                  <c:pt idx="25">
                    <c:v>$0 </c:v>
                  </c:pt>
                  <c:pt idx="26">
                    <c:v>$0 </c:v>
                  </c:pt>
                  <c:pt idx="27">
                    <c:v>$0 </c:v>
                  </c:pt>
                  <c:pt idx="28">
                    <c:v>$0 </c:v>
                  </c:pt>
                  <c:pt idx="29">
                    <c:v>$0 </c:v>
                  </c:pt>
                  <c:pt idx="30">
                    <c:v>$0 </c:v>
                  </c:pt>
                  <c:pt idx="31">
                    <c:v>$0 </c:v>
                  </c:pt>
                  <c:pt idx="32">
                    <c:v>$21,241 </c:v>
                  </c:pt>
                  <c:pt idx="33">
                    <c:v>$0 </c:v>
                  </c:pt>
                  <c:pt idx="34">
                    <c:v>$0 </c:v>
                  </c:pt>
                  <c:pt idx="35">
                    <c:v>$20,575 </c:v>
                  </c:pt>
                  <c:pt idx="36">
                    <c:v>$0 </c:v>
                  </c:pt>
                  <c:pt idx="37">
                    <c:v>$0 </c:v>
                  </c:pt>
                  <c:pt idx="38">
                    <c:v>$0 </c:v>
                  </c:pt>
                  <c:pt idx="39">
                    <c:v>$20,901 </c:v>
                  </c:pt>
                  <c:pt idx="40">
                    <c:v>$25,820 </c:v>
                  </c:pt>
                  <c:pt idx="41">
                    <c:v>$0 </c:v>
                  </c:pt>
                  <c:pt idx="42">
                    <c:v>$0 </c:v>
                  </c:pt>
                  <c:pt idx="43">
                    <c:v>$28,891 </c:v>
                  </c:pt>
                  <c:pt idx="44">
                    <c:v>$27,332 </c:v>
                  </c:pt>
                  <c:pt idx="45">
                    <c:v>$25,946 </c:v>
                  </c:pt>
                  <c:pt idx="46">
                    <c:v>$17,784 </c:v>
                  </c:pt>
                  <c:pt idx="47">
                    <c:v>$29,987 </c:v>
                  </c:pt>
                  <c:pt idx="48">
                    <c:v>$0 </c:v>
                  </c:pt>
                  <c:pt idx="49">
                    <c:v>$0 </c:v>
                  </c:pt>
                  <c:pt idx="50">
                    <c:v>$29,892 </c:v>
                  </c:pt>
                  <c:pt idx="51">
                    <c:v>$0 </c:v>
                  </c:pt>
                  <c:pt idx="52">
                    <c:v>$0 </c:v>
                  </c:pt>
                  <c:pt idx="53">
                    <c:v>$29,783 </c:v>
                  </c:pt>
                  <c:pt idx="54">
                    <c:v>$29,892 </c:v>
                  </c:pt>
                  <c:pt idx="55">
                    <c:v>$30,000 </c:v>
                  </c:pt>
                  <c:pt idx="56">
                    <c:v>$30,000 </c:v>
                  </c:pt>
                  <c:pt idx="57">
                    <c:v>$0 </c:v>
                  </c:pt>
                  <c:pt idx="58">
                    <c:v>$29,896 </c:v>
                  </c:pt>
                  <c:pt idx="59">
                    <c:v>$30,018 </c:v>
                  </c:pt>
                  <c:pt idx="60">
                    <c:v>$0 </c:v>
                  </c:pt>
                  <c:pt idx="61">
                    <c:v>$30,054 </c:v>
                  </c:pt>
                  <c:pt idx="62">
                    <c:v>$29,905 </c:v>
                  </c:pt>
                  <c:pt idx="63">
                    <c:v>$30,180 </c:v>
                  </c:pt>
                  <c:pt idx="64">
                    <c:v>$0 </c:v>
                  </c:pt>
                  <c:pt idx="65">
                    <c:v>$0 </c:v>
                  </c:pt>
                  <c:pt idx="66">
                    <c:v>$29,892 </c:v>
                  </c:pt>
                  <c:pt idx="67">
                    <c:v>$18,430 </c:v>
                  </c:pt>
                  <c:pt idx="68">
                    <c:v>$30,558 </c:v>
                  </c:pt>
                  <c:pt idx="69">
                    <c:v>$29,866 </c:v>
                  </c:pt>
                  <c:pt idx="70">
                    <c:v>$0 </c:v>
                  </c:pt>
                  <c:pt idx="71">
                    <c:v>$31,494 </c:v>
                  </c:pt>
                  <c:pt idx="72">
                    <c:v>$32,178 </c:v>
                  </c:pt>
                  <c:pt idx="73">
                    <c:v>$24,596 </c:v>
                  </c:pt>
                  <c:pt idx="74">
                    <c:v>$33,355 </c:v>
                  </c:pt>
                  <c:pt idx="75">
                    <c:v>$0 </c:v>
                  </c:pt>
                  <c:pt idx="76">
                    <c:v>$32,340 </c:v>
                  </c:pt>
                  <c:pt idx="77">
                    <c:v>$35,400 </c:v>
                  </c:pt>
                  <c:pt idx="78">
                    <c:v>$0 </c:v>
                  </c:pt>
                  <c:pt idx="79">
                    <c:v>$0 </c:v>
                  </c:pt>
                  <c:pt idx="80">
                    <c:v>$45,760 </c:v>
                  </c:pt>
                  <c:pt idx="81">
                    <c:v>$38,172 </c:v>
                  </c:pt>
                  <c:pt idx="82">
                    <c:v>$0 </c:v>
                  </c:pt>
                  <c:pt idx="83">
                    <c:v>$0 </c:v>
                  </c:pt>
                  <c:pt idx="84">
                    <c:v>$0 </c:v>
                  </c:pt>
                  <c:pt idx="85">
                    <c:v>$40,496 </c:v>
                  </c:pt>
                  <c:pt idx="86">
                    <c:v>$0 </c:v>
                  </c:pt>
                  <c:pt idx="87">
                    <c:v>$26,856 </c:v>
                  </c:pt>
                  <c:pt idx="88">
                    <c:v>$81,600 </c:v>
                  </c:pt>
                  <c:pt idx="89">
                    <c:v>$0 </c:v>
                  </c:pt>
                  <c:pt idx="90">
                    <c:v>$47,580 </c:v>
                  </c:pt>
                  <c:pt idx="91">
                    <c:v>$43,325 </c:v>
                  </c:pt>
                  <c:pt idx="92">
                    <c:v>$48,350 </c:v>
                  </c:pt>
                  <c:pt idx="93">
                    <c:v>$49,824 </c:v>
                  </c:pt>
                  <c:pt idx="94">
                    <c:v>$46,546 </c:v>
                  </c:pt>
                  <c:pt idx="95">
                    <c:v>$0 </c:v>
                  </c:pt>
                  <c:pt idx="96">
                    <c:v>$48,900 </c:v>
                  </c:pt>
                  <c:pt idx="97">
                    <c:v>$49,714 </c:v>
                  </c:pt>
                  <c:pt idx="98">
                    <c:v>$80,269 </c:v>
                  </c:pt>
                  <c:pt idx="99">
                    <c:v>$0 </c:v>
                  </c:pt>
                  <c:pt idx="100">
                    <c:v>$51,550 </c:v>
                  </c:pt>
                  <c:pt idx="101">
                    <c:v>$62,500 </c:v>
                  </c:pt>
                  <c:pt idx="102">
                    <c:v>$63,650 </c:v>
                  </c:pt>
                  <c:pt idx="103">
                    <c:v>$0 </c:v>
                  </c:pt>
                  <c:pt idx="104">
                    <c:v>$0 </c:v>
                  </c:pt>
                  <c:pt idx="105">
                    <c:v>$71,675 </c:v>
                  </c:pt>
                  <c:pt idx="106">
                    <c:v>$71,675 </c:v>
                  </c:pt>
                  <c:pt idx="107">
                    <c:v>$0 </c:v>
                  </c:pt>
                  <c:pt idx="108">
                    <c:v>$64,400 </c:v>
                  </c:pt>
                  <c:pt idx="109">
                    <c:v>$73,600 </c:v>
                  </c:pt>
                  <c:pt idx="110">
                    <c:v>$74,075 </c:v>
                  </c:pt>
                  <c:pt idx="111">
                    <c:v>$74,075 </c:v>
                  </c:pt>
                  <c:pt idx="112">
                    <c:v>$81,542 </c:v>
                  </c:pt>
                  <c:pt idx="113">
                    <c:v>$92,500 </c:v>
                  </c:pt>
                  <c:pt idx="114">
                    <c:v>$20,250 </c:v>
                  </c:pt>
                  <c:pt idx="115">
                    <c:v>$91,550 </c:v>
                  </c:pt>
                  <c:pt idx="116">
                    <c:v>$106,107 </c:v>
                  </c:pt>
                  <c:pt idx="117">
                    <c:v>$0 </c:v>
                  </c:pt>
                  <c:pt idx="118">
                    <c:v>$0 </c:v>
                  </c:pt>
                  <c:pt idx="119">
                    <c:v>$0 </c:v>
                  </c:pt>
                  <c:pt idx="120">
                    <c:v>$100,000 </c:v>
                  </c:pt>
                  <c:pt idx="121">
                    <c:v>$0 </c:v>
                  </c:pt>
                  <c:pt idx="122">
                    <c:v>$95,000 </c:v>
                  </c:pt>
                  <c:pt idx="123">
                    <c:v>$100,000 </c:v>
                  </c:pt>
                  <c:pt idx="124">
                    <c:v>$121,600 </c:v>
                  </c:pt>
                  <c:pt idx="125">
                    <c:v>$0 </c:v>
                  </c:pt>
                  <c:pt idx="126">
                    <c:v>$0 </c:v>
                  </c:pt>
                  <c:pt idx="127">
                    <c:v>$74,841 </c:v>
                  </c:pt>
                  <c:pt idx="128">
                    <c:v>$103,510 </c:v>
                  </c:pt>
                  <c:pt idx="129">
                    <c:v>$130,285 </c:v>
                  </c:pt>
                  <c:pt idx="130">
                    <c:v>$156,800 </c:v>
                  </c:pt>
                  <c:pt idx="131">
                    <c:v>$160,489 </c:v>
                  </c:pt>
                  <c:pt idx="132">
                    <c:v>$162,325 </c:v>
                  </c:pt>
                  <c:pt idx="133">
                    <c:v>$162,325 </c:v>
                  </c:pt>
                  <c:pt idx="134">
                    <c:v>$162,352 </c:v>
                  </c:pt>
                  <c:pt idx="135">
                    <c:v>$170,281 </c:v>
                  </c:pt>
                  <c:pt idx="136">
                    <c:v>$158,689 </c:v>
                  </c:pt>
                  <c:pt idx="137">
                    <c:v>$171,487 </c:v>
                  </c:pt>
                  <c:pt idx="138">
                    <c:v>$171,100 </c:v>
                  </c:pt>
                  <c:pt idx="139">
                    <c:v>$316,512 </c:v>
                  </c:pt>
                </c:lvl>
                <c:lvl>
                  <c:pt idx="0">
                    <c:v>$20,000 </c:v>
                  </c:pt>
                  <c:pt idx="1">
                    <c:v>$8,750 </c:v>
                  </c:pt>
                  <c:pt idx="2">
                    <c:v>$7,000 </c:v>
                  </c:pt>
                  <c:pt idx="3">
                    <c:v>$7,000 </c:v>
                  </c:pt>
                  <c:pt idx="4">
                    <c:v>$8,000 </c:v>
                  </c:pt>
                  <c:pt idx="5">
                    <c:v>$9,500 </c:v>
                  </c:pt>
                  <c:pt idx="6">
                    <c:v>$11,000 </c:v>
                  </c:pt>
                  <c:pt idx="7">
                    <c:v>$7,500 </c:v>
                  </c:pt>
                  <c:pt idx="8">
                    <c:v>$9,500 </c:v>
                  </c:pt>
                  <c:pt idx="9">
                    <c:v>$8,000 </c:v>
                  </c:pt>
                  <c:pt idx="10">
                    <c:v>$9,000 </c:v>
                  </c:pt>
                  <c:pt idx="11">
                    <c:v>$9,000 </c:v>
                  </c:pt>
                  <c:pt idx="12">
                    <c:v>$4,500 </c:v>
                  </c:pt>
                  <c:pt idx="13">
                    <c:v>$30,000 </c:v>
                  </c:pt>
                  <c:pt idx="14">
                    <c:v>$12,500 </c:v>
                  </c:pt>
                  <c:pt idx="15">
                    <c:v>$23,000 </c:v>
                  </c:pt>
                  <c:pt idx="16">
                    <c:v>$12,500 </c:v>
                  </c:pt>
                  <c:pt idx="17">
                    <c:v>$13,000 </c:v>
                  </c:pt>
                  <c:pt idx="18">
                    <c:v>$18,000 </c:v>
                  </c:pt>
                  <c:pt idx="19">
                    <c:v>$24,000 </c:v>
                  </c:pt>
                  <c:pt idx="20">
                    <c:v>$15,000 </c:v>
                  </c:pt>
                  <c:pt idx="21">
                    <c:v>$15,000 </c:v>
                  </c:pt>
                  <c:pt idx="22">
                    <c:v>$23,500 </c:v>
                  </c:pt>
                  <c:pt idx="23">
                    <c:v>$26,000 </c:v>
                  </c:pt>
                  <c:pt idx="24">
                    <c:v>$28,000 </c:v>
                  </c:pt>
                  <c:pt idx="25">
                    <c:v>$27,000 </c:v>
                  </c:pt>
                  <c:pt idx="26">
                    <c:v>$26,000 </c:v>
                  </c:pt>
                  <c:pt idx="27">
                    <c:v>$30,000 </c:v>
                  </c:pt>
                  <c:pt idx="28">
                    <c:v>$13,500 </c:v>
                  </c:pt>
                  <c:pt idx="29">
                    <c:v>$15,000 </c:v>
                  </c:pt>
                  <c:pt idx="30">
                    <c:v>$19,900 </c:v>
                  </c:pt>
                  <c:pt idx="31">
                    <c:v>$32,500 </c:v>
                  </c:pt>
                  <c:pt idx="32">
                    <c:v>$15,000 </c:v>
                  </c:pt>
                  <c:pt idx="33">
                    <c:v>$12,000 </c:v>
                  </c:pt>
                  <c:pt idx="34">
                    <c:v>$24,500 </c:v>
                  </c:pt>
                  <c:pt idx="35">
                    <c:v>$11,000 </c:v>
                  </c:pt>
                  <c:pt idx="36">
                    <c:v>$35,000 </c:v>
                  </c:pt>
                  <c:pt idx="37">
                    <c:v>$27,000 </c:v>
                  </c:pt>
                  <c:pt idx="38">
                    <c:v>$34,000 </c:v>
                  </c:pt>
                  <c:pt idx="39">
                    <c:v>$29,000 </c:v>
                  </c:pt>
                  <c:pt idx="40">
                    <c:v>$37,900 </c:v>
                  </c:pt>
                  <c:pt idx="41">
                    <c:v>$35,000 </c:v>
                  </c:pt>
                  <c:pt idx="42">
                    <c:v>$25,000 </c:v>
                  </c:pt>
                  <c:pt idx="43">
                    <c:v>$25,000 </c:v>
                  </c:pt>
                  <c:pt idx="44">
                    <c:v>$30,000 </c:v>
                  </c:pt>
                  <c:pt idx="45">
                    <c:v>$54,500 </c:v>
                  </c:pt>
                  <c:pt idx="46">
                    <c:v>$40,000 </c:v>
                  </c:pt>
                  <c:pt idx="47">
                    <c:v>$99,900 </c:v>
                  </c:pt>
                  <c:pt idx="48">
                    <c:v>$34,000 </c:v>
                  </c:pt>
                  <c:pt idx="49">
                    <c:v>$27,000 </c:v>
                  </c:pt>
                  <c:pt idx="50">
                    <c:v>$45,000 </c:v>
                  </c:pt>
                  <c:pt idx="51">
                    <c:v>$25,000 </c:v>
                  </c:pt>
                  <c:pt idx="52">
                    <c:v>$28,000 </c:v>
                  </c:pt>
                  <c:pt idx="53">
                    <c:v>$29,000 </c:v>
                  </c:pt>
                  <c:pt idx="54">
                    <c:v>$30,000 </c:v>
                  </c:pt>
                  <c:pt idx="55">
                    <c:v>$20,000 </c:v>
                  </c:pt>
                  <c:pt idx="56">
                    <c:v>$49,900 </c:v>
                  </c:pt>
                  <c:pt idx="57">
                    <c:v>$19,500 </c:v>
                  </c:pt>
                  <c:pt idx="58">
                    <c:v>$30,000 </c:v>
                  </c:pt>
                  <c:pt idx="59">
                    <c:v>$31,500 </c:v>
                  </c:pt>
                  <c:pt idx="60">
                    <c:v>$15,000 </c:v>
                  </c:pt>
                  <c:pt idx="61">
                    <c:v>$67,029 </c:v>
                  </c:pt>
                  <c:pt idx="62">
                    <c:v>$29,000 </c:v>
                  </c:pt>
                  <c:pt idx="63">
                    <c:v>$65,000 </c:v>
                  </c:pt>
                  <c:pt idx="64">
                    <c:v>$35,000 </c:v>
                  </c:pt>
                  <c:pt idx="65">
                    <c:v>$29,900 </c:v>
                  </c:pt>
                  <c:pt idx="66">
                    <c:v>$52,500 </c:v>
                  </c:pt>
                  <c:pt idx="67">
                    <c:v>$50,000 </c:v>
                  </c:pt>
                  <c:pt idx="68">
                    <c:v>$22,000 </c:v>
                  </c:pt>
                  <c:pt idx="69">
                    <c:v>$47,900 </c:v>
                  </c:pt>
                  <c:pt idx="70">
                    <c:v>$26,500 </c:v>
                  </c:pt>
                  <c:pt idx="71">
                    <c:v>$50,000 </c:v>
                  </c:pt>
                  <c:pt idx="72">
                    <c:v>$30,000 </c:v>
                  </c:pt>
                  <c:pt idx="73">
                    <c:v>$67,500 </c:v>
                  </c:pt>
                  <c:pt idx="74">
                    <c:v>$25,500 </c:v>
                  </c:pt>
                  <c:pt idx="75">
                    <c:v>$38,000 </c:v>
                  </c:pt>
                  <c:pt idx="76">
                    <c:v>$40,000 </c:v>
                  </c:pt>
                  <c:pt idx="77">
                    <c:v>$21,000 </c:v>
                  </c:pt>
                  <c:pt idx="78">
                    <c:v>$50,000 </c:v>
                  </c:pt>
                  <c:pt idx="79">
                    <c:v>$25,000 </c:v>
                  </c:pt>
                  <c:pt idx="80">
                    <c:v>$48,000 </c:v>
                  </c:pt>
                  <c:pt idx="81">
                    <c:v>$50,000 </c:v>
                  </c:pt>
                  <c:pt idx="82">
                    <c:v>$33,000 </c:v>
                  </c:pt>
                  <c:pt idx="83">
                    <c:v>$40,500 </c:v>
                  </c:pt>
                  <c:pt idx="84">
                    <c:v>$40,500 </c:v>
                  </c:pt>
                  <c:pt idx="85">
                    <c:v>$56,000 </c:v>
                  </c:pt>
                  <c:pt idx="86">
                    <c:v>$59,900 </c:v>
                  </c:pt>
                  <c:pt idx="87">
                    <c:v>$25,000 </c:v>
                  </c:pt>
                  <c:pt idx="88">
                    <c:v>$54,000 </c:v>
                  </c:pt>
                  <c:pt idx="89">
                    <c:v>$45,000 </c:v>
                  </c:pt>
                  <c:pt idx="90">
                    <c:v>$54,750 </c:v>
                  </c:pt>
                  <c:pt idx="91">
                    <c:v>$40,000 </c:v>
                  </c:pt>
                  <c:pt idx="92">
                    <c:v>$87,500 </c:v>
                  </c:pt>
                  <c:pt idx="93">
                    <c:v>$60,000 </c:v>
                  </c:pt>
                  <c:pt idx="94">
                    <c:v>$67,500 </c:v>
                  </c:pt>
                  <c:pt idx="95">
                    <c:v>$90,000 </c:v>
                  </c:pt>
                  <c:pt idx="96">
                    <c:v>$55,000 </c:v>
                  </c:pt>
                  <c:pt idx="97">
                    <c:v>$80,000 </c:v>
                  </c:pt>
                  <c:pt idx="98">
                    <c:v>$114,900 </c:v>
                  </c:pt>
                  <c:pt idx="99">
                    <c:v>$64,380 </c:v>
                  </c:pt>
                  <c:pt idx="100">
                    <c:v>$49,900 </c:v>
                  </c:pt>
                  <c:pt idx="101">
                    <c:v>$47,500 </c:v>
                  </c:pt>
                  <c:pt idx="102">
                    <c:v>$60,000 </c:v>
                  </c:pt>
                  <c:pt idx="103">
                    <c:v>$120,000 </c:v>
                  </c:pt>
                  <c:pt idx="104">
                    <c:v>$64,900 </c:v>
                  </c:pt>
                  <c:pt idx="105">
                    <c:v>$52,200 </c:v>
                  </c:pt>
                  <c:pt idx="106">
                    <c:v>$70,500 </c:v>
                  </c:pt>
                  <c:pt idx="107">
                    <c:v>$45,000 </c:v>
                  </c:pt>
                  <c:pt idx="108">
                    <c:v>$45,000 </c:v>
                  </c:pt>
                  <c:pt idx="109">
                    <c:v>$85,000 </c:v>
                  </c:pt>
                  <c:pt idx="110">
                    <c:v>$90,000 </c:v>
                  </c:pt>
                  <c:pt idx="111">
                    <c:v>$79,900 </c:v>
                  </c:pt>
                  <c:pt idx="112">
                    <c:v>$140,000 </c:v>
                  </c:pt>
                  <c:pt idx="113">
                    <c:v>$90,500 </c:v>
                  </c:pt>
                  <c:pt idx="114">
                    <c:v>$90,000 </c:v>
                  </c:pt>
                  <c:pt idx="115">
                    <c:v>$110,000 </c:v>
                  </c:pt>
                  <c:pt idx="116">
                    <c:v>$120,652 </c:v>
                  </c:pt>
                  <c:pt idx="117">
                    <c:v>$131,000 </c:v>
                  </c:pt>
                  <c:pt idx="118">
                    <c:v>$49,500 </c:v>
                  </c:pt>
                  <c:pt idx="119">
                    <c:v>$120,000 </c:v>
                  </c:pt>
                  <c:pt idx="120">
                    <c:v>$85,000 </c:v>
                  </c:pt>
                  <c:pt idx="121">
                    <c:v>$95,000 </c:v>
                  </c:pt>
                  <c:pt idx="122">
                    <c:v>$150,000 </c:v>
                  </c:pt>
                  <c:pt idx="123">
                    <c:v>$120,000 </c:v>
                  </c:pt>
                  <c:pt idx="124">
                    <c:v>$140,000 </c:v>
                  </c:pt>
                  <c:pt idx="125">
                    <c:v>$110,000 </c:v>
                  </c:pt>
                  <c:pt idx="126">
                    <c:v>$124,900 </c:v>
                  </c:pt>
                  <c:pt idx="127">
                    <c:v>$85,000 </c:v>
                  </c:pt>
                  <c:pt idx="128">
                    <c:v>$80,000 </c:v>
                  </c:pt>
                  <c:pt idx="129">
                    <c:v>$177,000 </c:v>
                  </c:pt>
                  <c:pt idx="130">
                    <c:v>$160,000 </c:v>
                  </c:pt>
                  <c:pt idx="131">
                    <c:v>$201,000 </c:v>
                  </c:pt>
                  <c:pt idx="132">
                    <c:v>$140,000 </c:v>
                  </c:pt>
                  <c:pt idx="133">
                    <c:v>$115,000 </c:v>
                  </c:pt>
                  <c:pt idx="134">
                    <c:v>$145,000 </c:v>
                  </c:pt>
                  <c:pt idx="135">
                    <c:v>$232,000 </c:v>
                  </c:pt>
                  <c:pt idx="136">
                    <c:v>$175,000 </c:v>
                  </c:pt>
                  <c:pt idx="137">
                    <c:v>$160,000 </c:v>
                  </c:pt>
                  <c:pt idx="138">
                    <c:v>$250,000 </c:v>
                  </c:pt>
                  <c:pt idx="139">
                    <c:v>$219,285 </c:v>
                  </c:pt>
                </c:lvl>
                <c:lvl>
                  <c:pt idx="0">
                    <c:v>$0 </c:v>
                  </c:pt>
                  <c:pt idx="1">
                    <c:v>$2,340 </c:v>
                  </c:pt>
                  <c:pt idx="2">
                    <c:v>$3,600 </c:v>
                  </c:pt>
                  <c:pt idx="3">
                    <c:v>$0 </c:v>
                  </c:pt>
                  <c:pt idx="4">
                    <c:v>$4,560 </c:v>
                  </c:pt>
                  <c:pt idx="5">
                    <c:v>$0 </c:v>
                  </c:pt>
                  <c:pt idx="6">
                    <c:v>$6,300 </c:v>
                  </c:pt>
                  <c:pt idx="7">
                    <c:v>$7,095 </c:v>
                  </c:pt>
                  <c:pt idx="8">
                    <c:v>$0 </c:v>
                  </c:pt>
                  <c:pt idx="9">
                    <c:v>$7,600 </c:v>
                  </c:pt>
                  <c:pt idx="10">
                    <c:v>$0 </c:v>
                  </c:pt>
                  <c:pt idx="11">
                    <c:v>$8,200 </c:v>
                  </c:pt>
                  <c:pt idx="12">
                    <c:v>$0 </c:v>
                  </c:pt>
                  <c:pt idx="13">
                    <c:v>$0 </c:v>
                  </c:pt>
                  <c:pt idx="14">
                    <c:v>$10,300 </c:v>
                  </c:pt>
                  <c:pt idx="15">
                    <c:v>$0 </c:v>
                  </c:pt>
                  <c:pt idx="16">
                    <c:v>$0 </c:v>
                  </c:pt>
                  <c:pt idx="17">
                    <c:v>$0 </c:v>
                  </c:pt>
                  <c:pt idx="18">
                    <c:v>$0 </c:v>
                  </c:pt>
                  <c:pt idx="19">
                    <c:v>$14,174 </c:v>
                  </c:pt>
                  <c:pt idx="20">
                    <c:v>$0 </c:v>
                  </c:pt>
                  <c:pt idx="21">
                    <c:v>$5,220 </c:v>
                  </c:pt>
                  <c:pt idx="22">
                    <c:v>$4,350 </c:v>
                  </c:pt>
                  <c:pt idx="23">
                    <c:v>$0 </c:v>
                  </c:pt>
                  <c:pt idx="24">
                    <c:v>$0 </c:v>
                  </c:pt>
                  <c:pt idx="25">
                    <c:v>$0 </c:v>
                  </c:pt>
                  <c:pt idx="26">
                    <c:v>$0 </c:v>
                  </c:pt>
                  <c:pt idx="27">
                    <c:v>$0 </c:v>
                  </c:pt>
                  <c:pt idx="28">
                    <c:v>$0 </c:v>
                  </c:pt>
                  <c:pt idx="29">
                    <c:v>$0 </c:v>
                  </c:pt>
                  <c:pt idx="30">
                    <c:v>$0 </c:v>
                  </c:pt>
                  <c:pt idx="31">
                    <c:v>$0 </c:v>
                  </c:pt>
                  <c:pt idx="32">
                    <c:v>$21,241 </c:v>
                  </c:pt>
                  <c:pt idx="33">
                    <c:v>$0 </c:v>
                  </c:pt>
                  <c:pt idx="34">
                    <c:v>$0 </c:v>
                  </c:pt>
                  <c:pt idx="35">
                    <c:v>$20,575 </c:v>
                  </c:pt>
                  <c:pt idx="36">
                    <c:v>$0 </c:v>
                  </c:pt>
                  <c:pt idx="37">
                    <c:v>$0 </c:v>
                  </c:pt>
                  <c:pt idx="38">
                    <c:v>$0 </c:v>
                  </c:pt>
                  <c:pt idx="39">
                    <c:v>$20,901 </c:v>
                  </c:pt>
                  <c:pt idx="40">
                    <c:v>$25,820 </c:v>
                  </c:pt>
                  <c:pt idx="41">
                    <c:v>$0 </c:v>
                  </c:pt>
                  <c:pt idx="42">
                    <c:v>$0 </c:v>
                  </c:pt>
                  <c:pt idx="43">
                    <c:v>$28,891 </c:v>
                  </c:pt>
                  <c:pt idx="44">
                    <c:v>$27,332 </c:v>
                  </c:pt>
                  <c:pt idx="45">
                    <c:v>$25,946 </c:v>
                  </c:pt>
                  <c:pt idx="46">
                    <c:v>$17,784 </c:v>
                  </c:pt>
                  <c:pt idx="47">
                    <c:v>$29,987 </c:v>
                  </c:pt>
                  <c:pt idx="48">
                    <c:v>$0 </c:v>
                  </c:pt>
                  <c:pt idx="49">
                    <c:v>$0 </c:v>
                  </c:pt>
                  <c:pt idx="50">
                    <c:v>$29,892 </c:v>
                  </c:pt>
                  <c:pt idx="51">
                    <c:v>$0 </c:v>
                  </c:pt>
                  <c:pt idx="52">
                    <c:v>$0 </c:v>
                  </c:pt>
                  <c:pt idx="53">
                    <c:v>$29,783 </c:v>
                  </c:pt>
                  <c:pt idx="54">
                    <c:v>$29,892 </c:v>
                  </c:pt>
                  <c:pt idx="55">
                    <c:v>$30,000 </c:v>
                  </c:pt>
                  <c:pt idx="56">
                    <c:v>$30,000 </c:v>
                  </c:pt>
                  <c:pt idx="57">
                    <c:v>$0 </c:v>
                  </c:pt>
                  <c:pt idx="58">
                    <c:v>$29,896 </c:v>
                  </c:pt>
                  <c:pt idx="59">
                    <c:v>$30,018 </c:v>
                  </c:pt>
                  <c:pt idx="60">
                    <c:v>$0 </c:v>
                  </c:pt>
                  <c:pt idx="61">
                    <c:v>$34,525 </c:v>
                  </c:pt>
                  <c:pt idx="62">
                    <c:v>$29,905 </c:v>
                  </c:pt>
                  <c:pt idx="63">
                    <c:v>$30,180 </c:v>
                  </c:pt>
                  <c:pt idx="64">
                    <c:v>$0 </c:v>
                  </c:pt>
                  <c:pt idx="65">
                    <c:v>$0 </c:v>
                  </c:pt>
                  <c:pt idx="66">
                    <c:v>$29,892 </c:v>
                  </c:pt>
                  <c:pt idx="67">
                    <c:v>$18,430 </c:v>
                  </c:pt>
                  <c:pt idx="68">
                    <c:v>$30,558 </c:v>
                  </c:pt>
                  <c:pt idx="69">
                    <c:v>$29,866 </c:v>
                  </c:pt>
                  <c:pt idx="70">
                    <c:v>$0 </c:v>
                  </c:pt>
                  <c:pt idx="71">
                    <c:v>$31,494 </c:v>
                  </c:pt>
                  <c:pt idx="72">
                    <c:v>$32,178 </c:v>
                  </c:pt>
                  <c:pt idx="73">
                    <c:v>$24,596 </c:v>
                  </c:pt>
                  <c:pt idx="74">
                    <c:v>$33,355 </c:v>
                  </c:pt>
                  <c:pt idx="75">
                    <c:v>$0 </c:v>
                  </c:pt>
                  <c:pt idx="76">
                    <c:v>$32,340 </c:v>
                  </c:pt>
                  <c:pt idx="77">
                    <c:v>$35,400 </c:v>
                  </c:pt>
                  <c:pt idx="78">
                    <c:v>$0 </c:v>
                  </c:pt>
                  <c:pt idx="79">
                    <c:v>$0 </c:v>
                  </c:pt>
                  <c:pt idx="80">
                    <c:v>$45,760 </c:v>
                  </c:pt>
                  <c:pt idx="81">
                    <c:v>$38,172 </c:v>
                  </c:pt>
                  <c:pt idx="82">
                    <c:v>$0 </c:v>
                  </c:pt>
                  <c:pt idx="83">
                    <c:v>$0 </c:v>
                  </c:pt>
                  <c:pt idx="84">
                    <c:v>$0 </c:v>
                  </c:pt>
                  <c:pt idx="85">
                    <c:v>$40,496 </c:v>
                  </c:pt>
                  <c:pt idx="86">
                    <c:v>$0 </c:v>
                  </c:pt>
                  <c:pt idx="87">
                    <c:v>$26,856 </c:v>
                  </c:pt>
                  <c:pt idx="88">
                    <c:v>$81,600 </c:v>
                  </c:pt>
                  <c:pt idx="89">
                    <c:v>$0 </c:v>
                  </c:pt>
                  <c:pt idx="90">
                    <c:v>$47,580 </c:v>
                  </c:pt>
                  <c:pt idx="91">
                    <c:v>$43,325 </c:v>
                  </c:pt>
                  <c:pt idx="92">
                    <c:v>$48,350 </c:v>
                  </c:pt>
                  <c:pt idx="93">
                    <c:v>$49,824 </c:v>
                  </c:pt>
                  <c:pt idx="94">
                    <c:v>$46,546 </c:v>
                  </c:pt>
                  <c:pt idx="95">
                    <c:v>$0 </c:v>
                  </c:pt>
                  <c:pt idx="96">
                    <c:v>$48,900 </c:v>
                  </c:pt>
                  <c:pt idx="97">
                    <c:v>$49,714 </c:v>
                  </c:pt>
                  <c:pt idx="98">
                    <c:v>$80,269 </c:v>
                  </c:pt>
                  <c:pt idx="99">
                    <c:v>$0 </c:v>
                  </c:pt>
                  <c:pt idx="100">
                    <c:v>$51,550 </c:v>
                  </c:pt>
                  <c:pt idx="101">
                    <c:v>$62,500 </c:v>
                  </c:pt>
                  <c:pt idx="102">
                    <c:v>$63,650 </c:v>
                  </c:pt>
                  <c:pt idx="103">
                    <c:v>$0 </c:v>
                  </c:pt>
                  <c:pt idx="104">
                    <c:v>$0 </c:v>
                  </c:pt>
                  <c:pt idx="105">
                    <c:v>$71,675 </c:v>
                  </c:pt>
                  <c:pt idx="106">
                    <c:v>$71,675 </c:v>
                  </c:pt>
                  <c:pt idx="107">
                    <c:v>$0 </c:v>
                  </c:pt>
                  <c:pt idx="108">
                    <c:v>$64,400 </c:v>
                  </c:pt>
                  <c:pt idx="109">
                    <c:v>$73,600 </c:v>
                  </c:pt>
                  <c:pt idx="110">
                    <c:v>$74,075 </c:v>
                  </c:pt>
                  <c:pt idx="111">
                    <c:v>$74,075 </c:v>
                  </c:pt>
                  <c:pt idx="112">
                    <c:v>$81,542 </c:v>
                  </c:pt>
                  <c:pt idx="113">
                    <c:v>$92,500 </c:v>
                  </c:pt>
                  <c:pt idx="114">
                    <c:v>$20,250 </c:v>
                  </c:pt>
                  <c:pt idx="115">
                    <c:v>$91,550 </c:v>
                  </c:pt>
                  <c:pt idx="116">
                    <c:v>$106,107 </c:v>
                  </c:pt>
                  <c:pt idx="117">
                    <c:v>$0 </c:v>
                  </c:pt>
                  <c:pt idx="118">
                    <c:v>$0 </c:v>
                  </c:pt>
                  <c:pt idx="119">
                    <c:v>$0 </c:v>
                  </c:pt>
                  <c:pt idx="120">
                    <c:v>$100,000 </c:v>
                  </c:pt>
                  <c:pt idx="121">
                    <c:v>$0 </c:v>
                  </c:pt>
                  <c:pt idx="122">
                    <c:v>$95,000 </c:v>
                  </c:pt>
                  <c:pt idx="123">
                    <c:v>$100,000 </c:v>
                  </c:pt>
                  <c:pt idx="124">
                    <c:v>$121,600 </c:v>
                  </c:pt>
                  <c:pt idx="125">
                    <c:v>$0 </c:v>
                  </c:pt>
                  <c:pt idx="126">
                    <c:v>$0 </c:v>
                  </c:pt>
                  <c:pt idx="127">
                    <c:v>$74,841 </c:v>
                  </c:pt>
                  <c:pt idx="128">
                    <c:v>$103,510 </c:v>
                  </c:pt>
                  <c:pt idx="129">
                    <c:v>$130,285 </c:v>
                  </c:pt>
                  <c:pt idx="130">
                    <c:v>$156,800 </c:v>
                  </c:pt>
                  <c:pt idx="131">
                    <c:v>$160,489 </c:v>
                  </c:pt>
                  <c:pt idx="132">
                    <c:v>$162,325 </c:v>
                  </c:pt>
                  <c:pt idx="133">
                    <c:v>$162,325 </c:v>
                  </c:pt>
                  <c:pt idx="134">
                    <c:v>$162,352 </c:v>
                  </c:pt>
                  <c:pt idx="135">
                    <c:v>$170,281 </c:v>
                  </c:pt>
                  <c:pt idx="136">
                    <c:v>$158,689 </c:v>
                  </c:pt>
                  <c:pt idx="137">
                    <c:v>$171,487 </c:v>
                  </c:pt>
                  <c:pt idx="138">
                    <c:v>$171,100 </c:v>
                  </c:pt>
                  <c:pt idx="139">
                    <c:v>$357,227 </c:v>
                  </c:pt>
                </c:lvl>
                <c:lvl>
                  <c:pt idx="0">
                    <c:v>55.00 </c:v>
                  </c:pt>
                  <c:pt idx="1">
                    <c:v>67.43 </c:v>
                  </c:pt>
                  <c:pt idx="2">
                    <c:v>25.71 </c:v>
                  </c:pt>
                  <c:pt idx="3">
                    <c:v>21.43 </c:v>
                  </c:pt>
                  <c:pt idx="4">
                    <c:v>123.75 </c:v>
                  </c:pt>
                  <c:pt idx="5">
                    <c:v>21.05 </c:v>
                  </c:pt>
                  <c:pt idx="6">
                    <c:v>68.18 </c:v>
                  </c:pt>
                  <c:pt idx="7">
                    <c:v>66.67 </c:v>
                  </c:pt>
                  <c:pt idx="8">
                    <c:v>25.26 </c:v>
                  </c:pt>
                  <c:pt idx="9">
                    <c:v>42.50 </c:v>
                  </c:pt>
                  <c:pt idx="10">
                    <c:v>41.11 </c:v>
                  </c:pt>
                  <c:pt idx="11">
                    <c:v>126.67 </c:v>
                  </c:pt>
                  <c:pt idx="12">
                    <c:v>248.89 </c:v>
                  </c:pt>
                  <c:pt idx="13">
                    <c:v>22.33 </c:v>
                  </c:pt>
                  <c:pt idx="14">
                    <c:v>37.60 </c:v>
                  </c:pt>
                  <c:pt idx="15">
                    <c:v>26.52 </c:v>
                  </c:pt>
                  <c:pt idx="16">
                    <c:v>30.40 </c:v>
                  </c:pt>
                  <c:pt idx="17">
                    <c:v>50.77 </c:v>
                  </c:pt>
                  <c:pt idx="18">
                    <c:v>41.11 </c:v>
                  </c:pt>
                  <c:pt idx="19">
                    <c:v>31.25 </c:v>
                  </c:pt>
                  <c:pt idx="20">
                    <c:v>36.00 </c:v>
                  </c:pt>
                  <c:pt idx="21">
                    <c:v>60.67 </c:v>
                  </c:pt>
                  <c:pt idx="22">
                    <c:v>32.77 </c:v>
                  </c:pt>
                  <c:pt idx="23">
                    <c:v>30.77 </c:v>
                  </c:pt>
                  <c:pt idx="24">
                    <c:v>30.00 </c:v>
                  </c:pt>
                  <c:pt idx="25">
                    <c:v>31.11 </c:v>
                  </c:pt>
                  <c:pt idx="26">
                    <c:v>30.77 </c:v>
                  </c:pt>
                  <c:pt idx="27">
                    <c:v>34.67 </c:v>
                  </c:pt>
                  <c:pt idx="28">
                    <c:v>51.85 </c:v>
                  </c:pt>
                  <c:pt idx="29">
                    <c:v>40.00 </c:v>
                  </c:pt>
                  <c:pt idx="30">
                    <c:v>39.20 </c:v>
                  </c:pt>
                  <c:pt idx="31">
                    <c:v>22.15 </c:v>
                  </c:pt>
                  <c:pt idx="32">
                    <c:v>46.67 </c:v>
                  </c:pt>
                  <c:pt idx="33">
                    <c:v>50.00 </c:v>
                  </c:pt>
                  <c:pt idx="34">
                    <c:v>32.65 </c:v>
                  </c:pt>
                  <c:pt idx="35">
                    <c:v>67.27 </c:v>
                  </c:pt>
                  <c:pt idx="36">
                    <c:v>24.29 </c:v>
                  </c:pt>
                  <c:pt idx="37">
                    <c:v>31.85 </c:v>
                  </c:pt>
                  <c:pt idx="38">
                    <c:v>43.53 </c:v>
                  </c:pt>
                  <c:pt idx="39">
                    <c:v>31.72 </c:v>
                  </c:pt>
                  <c:pt idx="40">
                    <c:v>23.22 </c:v>
                  </c:pt>
                  <c:pt idx="41">
                    <c:v>37.43 </c:v>
                  </c:pt>
                  <c:pt idx="42">
                    <c:v>40.80 </c:v>
                  </c:pt>
                  <c:pt idx="43">
                    <c:v>41.20 </c:v>
                  </c:pt>
                  <c:pt idx="44">
                    <c:v>33.00 </c:v>
                  </c:pt>
                  <c:pt idx="45">
                    <c:v>56.51 </c:v>
                  </c:pt>
                  <c:pt idx="46">
                    <c:v>31.25 </c:v>
                  </c:pt>
                  <c:pt idx="47">
                    <c:v>22.52 </c:v>
                  </c:pt>
                  <c:pt idx="48">
                    <c:v>55.88 </c:v>
                  </c:pt>
                  <c:pt idx="49">
                    <c:v>70.37 </c:v>
                  </c:pt>
                  <c:pt idx="50">
                    <c:v>30.44 </c:v>
                  </c:pt>
                  <c:pt idx="51">
                    <c:v>44.80 </c:v>
                  </c:pt>
                  <c:pt idx="52">
                    <c:v>42.14 </c:v>
                  </c:pt>
                  <c:pt idx="53">
                    <c:v>37.59 </c:v>
                  </c:pt>
                  <c:pt idx="54">
                    <c:v>37.33 </c:v>
                  </c:pt>
                  <c:pt idx="55">
                    <c:v>62.50 </c:v>
                  </c:pt>
                  <c:pt idx="56">
                    <c:v>23.85 </c:v>
                  </c:pt>
                  <c:pt idx="57">
                    <c:v>50.77 </c:v>
                  </c:pt>
                  <c:pt idx="58">
                    <c:v>39.67 </c:v>
                  </c:pt>
                  <c:pt idx="59">
                    <c:v>35.87 </c:v>
                  </c:pt>
                  <c:pt idx="60">
                    <c:v>66.00 </c:v>
                  </c:pt>
                  <c:pt idx="61">
                    <c:v>16.92 </c:v>
                  </c:pt>
                  <c:pt idx="62">
                    <c:v>41.03 </c:v>
                  </c:pt>
                  <c:pt idx="63">
                    <c:v>20.00 </c:v>
                  </c:pt>
                  <c:pt idx="64">
                    <c:v>54.86 </c:v>
                  </c:pt>
                  <c:pt idx="65">
                    <c:v>40.13 </c:v>
                  </c:pt>
                  <c:pt idx="66">
                    <c:v>22.48 </c:v>
                  </c:pt>
                  <c:pt idx="67">
                    <c:v>63.20 </c:v>
                  </c:pt>
                  <c:pt idx="68">
                    <c:v>54.09 </c:v>
                  </c:pt>
                  <c:pt idx="69">
                    <c:v>32.99 </c:v>
                  </c:pt>
                  <c:pt idx="70">
                    <c:v>43.02 </c:v>
                  </c:pt>
                  <c:pt idx="71">
                    <c:v>27.40 </c:v>
                  </c:pt>
                  <c:pt idx="72">
                    <c:v>44.67 </c:v>
                  </c:pt>
                  <c:pt idx="73">
                    <c:v>24.59 </c:v>
                  </c:pt>
                  <c:pt idx="74">
                    <c:v>46.67 </c:v>
                  </c:pt>
                  <c:pt idx="75">
                    <c:v>33.42 </c:v>
                  </c:pt>
                  <c:pt idx="76">
                    <c:v>36.25 </c:v>
                  </c:pt>
                  <c:pt idx="77">
                    <c:v>41.43 </c:v>
                  </c:pt>
                  <c:pt idx="78">
                    <c:v>38.20 </c:v>
                  </c:pt>
                  <c:pt idx="79">
                    <c:v>63.60 </c:v>
                  </c:pt>
                  <c:pt idx="80">
                    <c:v>48.33 </c:v>
                  </c:pt>
                  <c:pt idx="81">
                    <c:v>33.60 </c:v>
                  </c:pt>
                  <c:pt idx="82">
                    <c:v>56.36 </c:v>
                  </c:pt>
                  <c:pt idx="83">
                    <c:v>70.12 </c:v>
                  </c:pt>
                  <c:pt idx="84">
                    <c:v>43.95 </c:v>
                  </c:pt>
                  <c:pt idx="85">
                    <c:v>24.46 </c:v>
                  </c:pt>
                  <c:pt idx="86">
                    <c:v>29.55 </c:v>
                  </c:pt>
                  <c:pt idx="87">
                    <c:v>38.80 </c:v>
                  </c:pt>
                  <c:pt idx="88">
                    <c:v>45.56 </c:v>
                  </c:pt>
                  <c:pt idx="89">
                    <c:v>38.22 </c:v>
                  </c:pt>
                  <c:pt idx="90">
                    <c:v>34.52 </c:v>
                  </c:pt>
                  <c:pt idx="91">
                    <c:v>61.00 </c:v>
                  </c:pt>
                  <c:pt idx="92">
                    <c:v>22.06 </c:v>
                  </c:pt>
                  <c:pt idx="93">
                    <c:v>32.83 </c:v>
                  </c:pt>
                  <c:pt idx="94">
                    <c:v>32.44 </c:v>
                  </c:pt>
                  <c:pt idx="95">
                    <c:v>26.67 </c:v>
                  </c:pt>
                  <c:pt idx="96">
                    <c:v>42.18 </c:v>
                  </c:pt>
                  <c:pt idx="97">
                    <c:v>26.13 </c:v>
                  </c:pt>
                  <c:pt idx="98">
                    <c:v>25.33 </c:v>
                  </c:pt>
                  <c:pt idx="99">
                    <c:v>34.48 </c:v>
                  </c:pt>
                  <c:pt idx="100">
                    <c:v>45.89 </c:v>
                  </c:pt>
                  <c:pt idx="101">
                    <c:v>49.68 </c:v>
                  </c:pt>
                  <c:pt idx="102">
                    <c:v>43.33 </c:v>
                  </c:pt>
                  <c:pt idx="103">
                    <c:v>20.75 </c:v>
                  </c:pt>
                  <c:pt idx="104">
                    <c:v>40.37 </c:v>
                  </c:pt>
                  <c:pt idx="105">
                    <c:v>71.07 </c:v>
                  </c:pt>
                  <c:pt idx="106">
                    <c:v>52.62 </c:v>
                  </c:pt>
                  <c:pt idx="107">
                    <c:v>49.11 </c:v>
                  </c:pt>
                  <c:pt idx="108">
                    <c:v>51.11 </c:v>
                  </c:pt>
                  <c:pt idx="109">
                    <c:v>33.18 </c:v>
                  </c:pt>
                  <c:pt idx="110">
                    <c:v>29.89 </c:v>
                  </c:pt>
                  <c:pt idx="111">
                    <c:v>33.67 </c:v>
                  </c:pt>
                  <c:pt idx="112">
                    <c:v>26.14 </c:v>
                  </c:pt>
                  <c:pt idx="113">
                    <c:v>34.03 </c:v>
                  </c:pt>
                  <c:pt idx="114">
                    <c:v>31.56 </c:v>
                  </c:pt>
                  <c:pt idx="115">
                    <c:v>29.36 </c:v>
                  </c:pt>
                  <c:pt idx="116">
                    <c:v>42.35 </c:v>
                  </c:pt>
                  <c:pt idx="117">
                    <c:v>33.13 </c:v>
                  </c:pt>
                  <c:pt idx="118">
                    <c:v>88.69 </c:v>
                  </c:pt>
                  <c:pt idx="119">
                    <c:v>29.00 </c:v>
                  </c:pt>
                  <c:pt idx="120">
                    <c:v>40.00 </c:v>
                  </c:pt>
                  <c:pt idx="121">
                    <c:v>35.47 </c:v>
                  </c:pt>
                  <c:pt idx="122">
                    <c:v>26.67 </c:v>
                  </c:pt>
                  <c:pt idx="123">
                    <c:v>31.67 </c:v>
                  </c:pt>
                  <c:pt idx="124">
                    <c:v>44.93 </c:v>
                  </c:pt>
                  <c:pt idx="125">
                    <c:v>29.91 </c:v>
                  </c:pt>
                  <c:pt idx="126">
                    <c:v>26.90 </c:v>
                  </c:pt>
                  <c:pt idx="127">
                    <c:v>38.71 </c:v>
                  </c:pt>
                  <c:pt idx="128">
                    <c:v>45.00 </c:v>
                  </c:pt>
                  <c:pt idx="129">
                    <c:v>0.00 </c:v>
                  </c:pt>
                  <c:pt idx="130">
                    <c:v>31.25 </c:v>
                  </c:pt>
                  <c:pt idx="131">
                    <c:v>33.78 </c:v>
                  </c:pt>
                  <c:pt idx="132">
                    <c:v>44.21 </c:v>
                  </c:pt>
                  <c:pt idx="133">
                    <c:v>56.78 </c:v>
                  </c:pt>
                  <c:pt idx="134">
                    <c:v>44.76 </c:v>
                  </c:pt>
                  <c:pt idx="135">
                    <c:v>28.62 </c:v>
                  </c:pt>
                  <c:pt idx="136">
                    <c:v>40.11 </c:v>
                  </c:pt>
                  <c:pt idx="137">
                    <c:v>39.50 </c:v>
                  </c:pt>
                  <c:pt idx="138">
                    <c:v>27.20 </c:v>
                  </c:pt>
                  <c:pt idx="139">
                    <c:v>39.62 </c:v>
                  </c:pt>
                </c:lvl>
                <c:lvl>
                  <c:pt idx="0">
                    <c:v>$11,000 </c:v>
                  </c:pt>
                  <c:pt idx="1">
                    <c:v>$5,900 </c:v>
                  </c:pt>
                  <c:pt idx="2">
                    <c:v>$1,800 </c:v>
                  </c:pt>
                  <c:pt idx="3">
                    <c:v>$1,500 </c:v>
                  </c:pt>
                  <c:pt idx="4">
                    <c:v>$9,900 </c:v>
                  </c:pt>
                  <c:pt idx="5">
                    <c:v>$2,000 </c:v>
                  </c:pt>
                  <c:pt idx="6">
                    <c:v>$7,500 </c:v>
                  </c:pt>
                  <c:pt idx="7">
                    <c:v>$5,000 </c:v>
                  </c:pt>
                  <c:pt idx="8">
                    <c:v>$2,400 </c:v>
                  </c:pt>
                  <c:pt idx="9">
                    <c:v>$3,400 </c:v>
                  </c:pt>
                  <c:pt idx="10">
                    <c:v>$3,700 </c:v>
                  </c:pt>
                  <c:pt idx="11">
                    <c:v>$11,400 </c:v>
                  </c:pt>
                  <c:pt idx="12">
                    <c:v>$11,200 </c:v>
                  </c:pt>
                  <c:pt idx="13">
                    <c:v>$6,700 </c:v>
                  </c:pt>
                  <c:pt idx="14">
                    <c:v>$4,700 </c:v>
                  </c:pt>
                  <c:pt idx="15">
                    <c:v>$6,100 </c:v>
                  </c:pt>
                  <c:pt idx="16">
                    <c:v>$3,800 </c:v>
                  </c:pt>
                  <c:pt idx="17">
                    <c:v>$6,600 </c:v>
                  </c:pt>
                  <c:pt idx="18">
                    <c:v>$7,400 </c:v>
                  </c:pt>
                  <c:pt idx="19">
                    <c:v>$7,500 </c:v>
                  </c:pt>
                  <c:pt idx="20">
                    <c:v>$5,400 </c:v>
                  </c:pt>
                  <c:pt idx="21">
                    <c:v>$9,100 </c:v>
                  </c:pt>
                  <c:pt idx="22">
                    <c:v>$7,700 </c:v>
                  </c:pt>
                  <c:pt idx="23">
                    <c:v>$8,000 </c:v>
                  </c:pt>
                  <c:pt idx="24">
                    <c:v>$8,400 </c:v>
                  </c:pt>
                  <c:pt idx="25">
                    <c:v>$8,400 </c:v>
                  </c:pt>
                  <c:pt idx="26">
                    <c:v>$8,000 </c:v>
                  </c:pt>
                  <c:pt idx="27">
                    <c:v>$10,400 </c:v>
                  </c:pt>
                  <c:pt idx="28">
                    <c:v>$7,000 </c:v>
                  </c:pt>
                  <c:pt idx="29">
                    <c:v>$6,000 </c:v>
                  </c:pt>
                  <c:pt idx="30">
                    <c:v>$7,800 </c:v>
                  </c:pt>
                  <c:pt idx="31">
                    <c:v>$7,200 </c:v>
                  </c:pt>
                  <c:pt idx="32">
                    <c:v>$7,000 </c:v>
                  </c:pt>
                  <c:pt idx="33">
                    <c:v>$6,000 </c:v>
                  </c:pt>
                  <c:pt idx="34">
                    <c:v>$8,000 </c:v>
                  </c:pt>
                  <c:pt idx="35">
                    <c:v>$7,400 </c:v>
                  </c:pt>
                  <c:pt idx="36">
                    <c:v>$8,500 </c:v>
                  </c:pt>
                  <c:pt idx="37">
                    <c:v>$8,600 </c:v>
                  </c:pt>
                  <c:pt idx="38">
                    <c:v>$14,800 </c:v>
                  </c:pt>
                  <c:pt idx="39">
                    <c:v>$9,200 </c:v>
                  </c:pt>
                  <c:pt idx="40">
                    <c:v>$8,800 </c:v>
                  </c:pt>
                  <c:pt idx="41">
                    <c:v>$13,100 </c:v>
                  </c:pt>
                  <c:pt idx="42">
                    <c:v>$10,200 </c:v>
                  </c:pt>
                  <c:pt idx="43">
                    <c:v>$10,300 </c:v>
                  </c:pt>
                  <c:pt idx="44">
                    <c:v>$9,900 </c:v>
                  </c:pt>
                  <c:pt idx="45">
                    <c:v>$30,800 </c:v>
                  </c:pt>
                  <c:pt idx="46">
                    <c:v>$12,500 </c:v>
                  </c:pt>
                  <c:pt idx="47">
                    <c:v>$22,500 </c:v>
                  </c:pt>
                  <c:pt idx="48">
                    <c:v>$19,000 </c:v>
                  </c:pt>
                  <c:pt idx="49">
                    <c:v>$19,000 </c:v>
                  </c:pt>
                  <c:pt idx="50">
                    <c:v>$13,700 </c:v>
                  </c:pt>
                  <c:pt idx="51">
                    <c:v>$11,200 </c:v>
                  </c:pt>
                  <c:pt idx="52">
                    <c:v>$11,800 </c:v>
                  </c:pt>
                  <c:pt idx="53">
                    <c:v>$10,900 </c:v>
                  </c:pt>
                  <c:pt idx="54">
                    <c:v>$11,200 </c:v>
                  </c:pt>
                  <c:pt idx="55">
                    <c:v>$12,500 </c:v>
                  </c:pt>
                  <c:pt idx="56">
                    <c:v>$11,900 </c:v>
                  </c:pt>
                  <c:pt idx="57">
                    <c:v>$9,900 </c:v>
                  </c:pt>
                  <c:pt idx="58">
                    <c:v>$11,900 </c:v>
                  </c:pt>
                  <c:pt idx="59">
                    <c:v>$11,300 </c:v>
                  </c:pt>
                  <c:pt idx="60">
                    <c:v>$9,900 </c:v>
                  </c:pt>
                  <c:pt idx="61">
                    <c:v>$12,100 </c:v>
                  </c:pt>
                  <c:pt idx="62">
                    <c:v>$11,900 </c:v>
                  </c:pt>
                  <c:pt idx="63">
                    <c:v>$13,000 </c:v>
                  </c:pt>
                  <c:pt idx="64">
                    <c:v>$19,200 </c:v>
                  </c:pt>
                  <c:pt idx="65">
                    <c:v>$12,000 </c:v>
                  </c:pt>
                  <c:pt idx="66">
                    <c:v>$11,800 </c:v>
                  </c:pt>
                  <c:pt idx="67">
                    <c:v>$31,600 </c:v>
                  </c:pt>
                  <c:pt idx="68">
                    <c:v>$11,900 </c:v>
                  </c:pt>
                  <c:pt idx="69">
                    <c:v>$15,800 </c:v>
                  </c:pt>
                  <c:pt idx="70">
                    <c:v>$11,400 </c:v>
                  </c:pt>
                  <c:pt idx="71">
                    <c:v>$13,700 </c:v>
                  </c:pt>
                  <c:pt idx="72">
                    <c:v>$13,400 </c:v>
                  </c:pt>
                  <c:pt idx="73">
                    <c:v>$16,600 </c:v>
                  </c:pt>
                  <c:pt idx="74">
                    <c:v>$11,900 </c:v>
                  </c:pt>
                  <c:pt idx="75">
                    <c:v>$12,700 </c:v>
                  </c:pt>
                  <c:pt idx="76">
                    <c:v>$14,500 </c:v>
                  </c:pt>
                  <c:pt idx="77">
                    <c:v>$8,700 </c:v>
                  </c:pt>
                  <c:pt idx="78">
                    <c:v>$19,100 </c:v>
                  </c:pt>
                  <c:pt idx="79">
                    <c:v>$15,900 </c:v>
                  </c:pt>
                  <c:pt idx="80">
                    <c:v>$23,200 </c:v>
                  </c:pt>
                  <c:pt idx="81">
                    <c:v>$16,800 </c:v>
                  </c:pt>
                  <c:pt idx="82">
                    <c:v>$18,600 </c:v>
                  </c:pt>
                  <c:pt idx="83">
                    <c:v>$28,400 </c:v>
                  </c:pt>
                  <c:pt idx="84">
                    <c:v>$17,800 </c:v>
                  </c:pt>
                  <c:pt idx="85">
                    <c:v>$13,700 </c:v>
                  </c:pt>
                  <c:pt idx="86">
                    <c:v>$17,700 </c:v>
                  </c:pt>
                  <c:pt idx="87">
                    <c:v>$9,700 </c:v>
                  </c:pt>
                  <c:pt idx="88">
                    <c:v>$24,600 </c:v>
                  </c:pt>
                  <c:pt idx="89">
                    <c:v>$17,200 </c:v>
                  </c:pt>
                  <c:pt idx="90">
                    <c:v>$18,900 </c:v>
                  </c:pt>
                  <c:pt idx="91">
                    <c:v>$24,400 </c:v>
                  </c:pt>
                  <c:pt idx="92">
                    <c:v>$19,300 </c:v>
                  </c:pt>
                  <c:pt idx="93">
                    <c:v>$19,700 </c:v>
                  </c:pt>
                  <c:pt idx="94">
                    <c:v>$21,900 </c:v>
                  </c:pt>
                  <c:pt idx="95">
                    <c:v>$24,000 </c:v>
                  </c:pt>
                  <c:pt idx="96">
                    <c:v>$23,200 </c:v>
                  </c:pt>
                  <c:pt idx="97">
                    <c:v>$20,900 </c:v>
                  </c:pt>
                  <c:pt idx="98">
                    <c:v>$29,100 </c:v>
                  </c:pt>
                  <c:pt idx="99">
                    <c:v>$22,200 </c:v>
                  </c:pt>
                  <c:pt idx="100">
                    <c:v>$22,900 </c:v>
                  </c:pt>
                  <c:pt idx="101">
                    <c:v>$23,600 </c:v>
                  </c:pt>
                  <c:pt idx="102">
                    <c:v>$26,000 </c:v>
                  </c:pt>
                  <c:pt idx="103">
                    <c:v>$24,900 </c:v>
                  </c:pt>
                  <c:pt idx="104">
                    <c:v>$26,200 </c:v>
                  </c:pt>
                  <c:pt idx="105">
                    <c:v>$37,100 </c:v>
                  </c:pt>
                  <c:pt idx="106">
                    <c:v>$37,100 </c:v>
                  </c:pt>
                  <c:pt idx="107">
                    <c:v>$22,100 </c:v>
                  </c:pt>
                  <c:pt idx="108">
                    <c:v>$23,000 </c:v>
                  </c:pt>
                  <c:pt idx="109">
                    <c:v>$28,200 </c:v>
                  </c:pt>
                  <c:pt idx="110">
                    <c:v>$26,900 </c:v>
                  </c:pt>
                  <c:pt idx="111">
                    <c:v>$26,900 </c:v>
                  </c:pt>
                  <c:pt idx="112">
                    <c:v>$36,600 </c:v>
                  </c:pt>
                  <c:pt idx="113">
                    <c:v>$30,800 </c:v>
                  </c:pt>
                  <c:pt idx="114">
                    <c:v>$28,400 </c:v>
                  </c:pt>
                  <c:pt idx="115">
                    <c:v>$32,300 </c:v>
                  </c:pt>
                  <c:pt idx="116">
                    <c:v>$51,100 </c:v>
                  </c:pt>
                  <c:pt idx="117">
                    <c:v>$43,400 </c:v>
                  </c:pt>
                  <c:pt idx="118">
                    <c:v>$43,900 </c:v>
                  </c:pt>
                  <c:pt idx="119">
                    <c:v>$34,800 </c:v>
                  </c:pt>
                  <c:pt idx="120">
                    <c:v>$34,000 </c:v>
                  </c:pt>
                  <c:pt idx="121">
                    <c:v>$33,700 </c:v>
                  </c:pt>
                  <c:pt idx="122">
                    <c:v>$40,000 </c:v>
                  </c:pt>
                  <c:pt idx="123">
                    <c:v>$38,000 </c:v>
                  </c:pt>
                  <c:pt idx="124">
                    <c:v>$62,900 </c:v>
                  </c:pt>
                  <c:pt idx="125">
                    <c:v>$32,900 </c:v>
                  </c:pt>
                  <c:pt idx="126">
                    <c:v>$33,600 </c:v>
                  </c:pt>
                  <c:pt idx="127">
                    <c:v>$32,900 </c:v>
                  </c:pt>
                  <c:pt idx="128">
                    <c:v>$36,000 </c:v>
                  </c:pt>
                  <c:pt idx="129">
                    <c:v>$0 </c:v>
                  </c:pt>
                  <c:pt idx="130">
                    <c:v>$50,000 </c:v>
                  </c:pt>
                  <c:pt idx="131">
                    <c:v>$67,900 </c:v>
                  </c:pt>
                  <c:pt idx="132">
                    <c:v>$61,900 </c:v>
                  </c:pt>
                  <c:pt idx="133">
                    <c:v>$65,300 </c:v>
                  </c:pt>
                  <c:pt idx="134">
                    <c:v>$64,900 </c:v>
                  </c:pt>
                  <c:pt idx="135">
                    <c:v>$66,400 </c:v>
                  </c:pt>
                  <c:pt idx="136">
                    <c:v>$70,200 </c:v>
                  </c:pt>
                  <c:pt idx="137">
                    <c:v>$63,200 </c:v>
                  </c:pt>
                  <c:pt idx="138">
                    <c:v>$68,000 </c:v>
                  </c:pt>
                  <c:pt idx="139">
                    <c:v>$103,000 </c:v>
                  </c:pt>
                </c:lvl>
                <c:lvl>
                  <c:pt idx="0">
                    <c:v>$20,000 </c:v>
                  </c:pt>
                  <c:pt idx="1">
                    <c:v>$8,750 </c:v>
                  </c:pt>
                  <c:pt idx="2">
                    <c:v>$7,000 </c:v>
                  </c:pt>
                  <c:pt idx="3">
                    <c:v>$7,000 </c:v>
                  </c:pt>
                  <c:pt idx="4">
                    <c:v>$8,000 </c:v>
                  </c:pt>
                  <c:pt idx="5">
                    <c:v>$9,500 </c:v>
                  </c:pt>
                  <c:pt idx="6">
                    <c:v>$11,000 </c:v>
                  </c:pt>
                  <c:pt idx="7">
                    <c:v>$7,500 </c:v>
                  </c:pt>
                  <c:pt idx="8">
                    <c:v>$9,500 </c:v>
                  </c:pt>
                  <c:pt idx="9">
                    <c:v>$8,000 </c:v>
                  </c:pt>
                  <c:pt idx="10">
                    <c:v>$9,000 </c:v>
                  </c:pt>
                  <c:pt idx="11">
                    <c:v>$9,000 </c:v>
                  </c:pt>
                  <c:pt idx="12">
                    <c:v>$4,500 </c:v>
                  </c:pt>
                  <c:pt idx="13">
                    <c:v>$30,000 </c:v>
                  </c:pt>
                  <c:pt idx="14">
                    <c:v>$12,500 </c:v>
                  </c:pt>
                  <c:pt idx="15">
                    <c:v>$23,000 </c:v>
                  </c:pt>
                  <c:pt idx="16">
                    <c:v>$12,500 </c:v>
                  </c:pt>
                  <c:pt idx="17">
                    <c:v>$13,000 </c:v>
                  </c:pt>
                  <c:pt idx="18">
                    <c:v>$18,000 </c:v>
                  </c:pt>
                  <c:pt idx="19">
                    <c:v>$24,000 </c:v>
                  </c:pt>
                  <c:pt idx="20">
                    <c:v>$15,000 </c:v>
                  </c:pt>
                  <c:pt idx="21">
                    <c:v>$15,000 </c:v>
                  </c:pt>
                  <c:pt idx="22">
                    <c:v>$23,500 </c:v>
                  </c:pt>
                  <c:pt idx="23">
                    <c:v>$26,000 </c:v>
                  </c:pt>
                  <c:pt idx="24">
                    <c:v>$28,000 </c:v>
                  </c:pt>
                  <c:pt idx="25">
                    <c:v>$27,000 </c:v>
                  </c:pt>
                  <c:pt idx="26">
                    <c:v>$26,000 </c:v>
                  </c:pt>
                  <c:pt idx="27">
                    <c:v>$30,000 </c:v>
                  </c:pt>
                  <c:pt idx="28">
                    <c:v>$13,500 </c:v>
                  </c:pt>
                  <c:pt idx="29">
                    <c:v>$15,000 </c:v>
                  </c:pt>
                  <c:pt idx="30">
                    <c:v>$19,900 </c:v>
                  </c:pt>
                  <c:pt idx="31">
                    <c:v>$32,500 </c:v>
                  </c:pt>
                  <c:pt idx="32">
                    <c:v>$15,000 </c:v>
                  </c:pt>
                  <c:pt idx="33">
                    <c:v>$12,000 </c:v>
                  </c:pt>
                  <c:pt idx="34">
                    <c:v>$24,500 </c:v>
                  </c:pt>
                  <c:pt idx="35">
                    <c:v>$11,000 </c:v>
                  </c:pt>
                  <c:pt idx="36">
                    <c:v>$35,000 </c:v>
                  </c:pt>
                  <c:pt idx="37">
                    <c:v>$27,000 </c:v>
                  </c:pt>
                  <c:pt idx="38">
                    <c:v>$34,000 </c:v>
                  </c:pt>
                  <c:pt idx="39">
                    <c:v>$29,000 </c:v>
                  </c:pt>
                  <c:pt idx="40">
                    <c:v>$37,900 </c:v>
                  </c:pt>
                  <c:pt idx="41">
                    <c:v>$35,000 </c:v>
                  </c:pt>
                  <c:pt idx="42">
                    <c:v>$25,000 </c:v>
                  </c:pt>
                  <c:pt idx="43">
                    <c:v>$25,000 </c:v>
                  </c:pt>
                  <c:pt idx="44">
                    <c:v>$30,000 </c:v>
                  </c:pt>
                  <c:pt idx="45">
                    <c:v>$54,500 </c:v>
                  </c:pt>
                  <c:pt idx="46">
                    <c:v>$40,000 </c:v>
                  </c:pt>
                  <c:pt idx="47">
                    <c:v>$99,900 </c:v>
                  </c:pt>
                  <c:pt idx="48">
                    <c:v>$34,000 </c:v>
                  </c:pt>
                  <c:pt idx="49">
                    <c:v>$27,000 </c:v>
                  </c:pt>
                  <c:pt idx="50">
                    <c:v>$45,000 </c:v>
                  </c:pt>
                  <c:pt idx="51">
                    <c:v>$25,000 </c:v>
                  </c:pt>
                  <c:pt idx="52">
                    <c:v>$28,000 </c:v>
                  </c:pt>
                  <c:pt idx="53">
                    <c:v>$29,000 </c:v>
                  </c:pt>
                  <c:pt idx="54">
                    <c:v>$30,000 </c:v>
                  </c:pt>
                  <c:pt idx="55">
                    <c:v>$20,000 </c:v>
                  </c:pt>
                  <c:pt idx="56">
                    <c:v>$49,900 </c:v>
                  </c:pt>
                  <c:pt idx="57">
                    <c:v>$19,500 </c:v>
                  </c:pt>
                  <c:pt idx="58">
                    <c:v>$30,000 </c:v>
                  </c:pt>
                  <c:pt idx="59">
                    <c:v>$31,500 </c:v>
                  </c:pt>
                  <c:pt idx="60">
                    <c:v>$15,000 </c:v>
                  </c:pt>
                  <c:pt idx="61">
                    <c:v>$71,500 </c:v>
                  </c:pt>
                  <c:pt idx="62">
                    <c:v>$29,000 </c:v>
                  </c:pt>
                  <c:pt idx="63">
                    <c:v>$65,000 </c:v>
                  </c:pt>
                  <c:pt idx="64">
                    <c:v>$35,000 </c:v>
                  </c:pt>
                  <c:pt idx="65">
                    <c:v>$29,900 </c:v>
                  </c:pt>
                  <c:pt idx="66">
                    <c:v>$52,500 </c:v>
                  </c:pt>
                  <c:pt idx="67">
                    <c:v>$50,000 </c:v>
                  </c:pt>
                  <c:pt idx="68">
                    <c:v>$22,000 </c:v>
                  </c:pt>
                  <c:pt idx="69">
                    <c:v>$47,900 </c:v>
                  </c:pt>
                  <c:pt idx="70">
                    <c:v>$26,500 </c:v>
                  </c:pt>
                  <c:pt idx="71">
                    <c:v>$50,000 </c:v>
                  </c:pt>
                  <c:pt idx="72">
                    <c:v>$30,000 </c:v>
                  </c:pt>
                  <c:pt idx="73">
                    <c:v>$67,500 </c:v>
                  </c:pt>
                  <c:pt idx="74">
                    <c:v>$25,500 </c:v>
                  </c:pt>
                  <c:pt idx="75">
                    <c:v>$38,000 </c:v>
                  </c:pt>
                  <c:pt idx="76">
                    <c:v>$40,000 </c:v>
                  </c:pt>
                  <c:pt idx="77">
                    <c:v>$21,000 </c:v>
                  </c:pt>
                  <c:pt idx="78">
                    <c:v>$50,000 </c:v>
                  </c:pt>
                  <c:pt idx="79">
                    <c:v>$25,000 </c:v>
                  </c:pt>
                  <c:pt idx="80">
                    <c:v>$48,000 </c:v>
                  </c:pt>
                  <c:pt idx="81">
                    <c:v>$50,000 </c:v>
                  </c:pt>
                  <c:pt idx="82">
                    <c:v>$33,000 </c:v>
                  </c:pt>
                  <c:pt idx="83">
                    <c:v>$40,500 </c:v>
                  </c:pt>
                  <c:pt idx="84">
                    <c:v>$40,500 </c:v>
                  </c:pt>
                  <c:pt idx="85">
                    <c:v>$56,000 </c:v>
                  </c:pt>
                  <c:pt idx="86">
                    <c:v>$59,900 </c:v>
                  </c:pt>
                  <c:pt idx="87">
                    <c:v>$25,000 </c:v>
                  </c:pt>
                  <c:pt idx="88">
                    <c:v>$54,000 </c:v>
                  </c:pt>
                  <c:pt idx="89">
                    <c:v>$45,000 </c:v>
                  </c:pt>
                  <c:pt idx="90">
                    <c:v>$54,750 </c:v>
                  </c:pt>
                  <c:pt idx="91">
                    <c:v>$40,000 </c:v>
                  </c:pt>
                  <c:pt idx="92">
                    <c:v>$87,500 </c:v>
                  </c:pt>
                  <c:pt idx="93">
                    <c:v>$60,000 </c:v>
                  </c:pt>
                  <c:pt idx="94">
                    <c:v>$67,500 </c:v>
                  </c:pt>
                  <c:pt idx="95">
                    <c:v>$90,000 </c:v>
                  </c:pt>
                  <c:pt idx="96">
                    <c:v>$55,000 </c:v>
                  </c:pt>
                  <c:pt idx="97">
                    <c:v>$80,000 </c:v>
                  </c:pt>
                  <c:pt idx="98">
                    <c:v>$114,900 </c:v>
                  </c:pt>
                  <c:pt idx="99">
                    <c:v>$64,380 </c:v>
                  </c:pt>
                  <c:pt idx="100">
                    <c:v>$49,900 </c:v>
                  </c:pt>
                  <c:pt idx="101">
                    <c:v>$47,500 </c:v>
                  </c:pt>
                  <c:pt idx="102">
                    <c:v>$60,000 </c:v>
                  </c:pt>
                  <c:pt idx="103">
                    <c:v>$120,000 </c:v>
                  </c:pt>
                  <c:pt idx="104">
                    <c:v>$64,900 </c:v>
                  </c:pt>
                  <c:pt idx="105">
                    <c:v>$52,200 </c:v>
                  </c:pt>
                  <c:pt idx="106">
                    <c:v>$70,500 </c:v>
                  </c:pt>
                  <c:pt idx="107">
                    <c:v>$45,000 </c:v>
                  </c:pt>
                  <c:pt idx="108">
                    <c:v>$45,000 </c:v>
                  </c:pt>
                  <c:pt idx="109">
                    <c:v>$85,000 </c:v>
                  </c:pt>
                  <c:pt idx="110">
                    <c:v>$90,000 </c:v>
                  </c:pt>
                  <c:pt idx="111">
                    <c:v>$79,900 </c:v>
                  </c:pt>
                  <c:pt idx="112">
                    <c:v>$140,000 </c:v>
                  </c:pt>
                  <c:pt idx="113">
                    <c:v>$90,500 </c:v>
                  </c:pt>
                  <c:pt idx="114">
                    <c:v>$90,000 </c:v>
                  </c:pt>
                  <c:pt idx="115">
                    <c:v>$110,000 </c:v>
                  </c:pt>
                  <c:pt idx="116">
                    <c:v>$120,652 </c:v>
                  </c:pt>
                  <c:pt idx="117">
                    <c:v>$131,000 </c:v>
                  </c:pt>
                  <c:pt idx="118">
                    <c:v>$49,500 </c:v>
                  </c:pt>
                  <c:pt idx="119">
                    <c:v>$120,000 </c:v>
                  </c:pt>
                  <c:pt idx="120">
                    <c:v>$85,000 </c:v>
                  </c:pt>
                  <c:pt idx="121">
                    <c:v>$95,000 </c:v>
                  </c:pt>
                  <c:pt idx="122">
                    <c:v>$150,000 </c:v>
                  </c:pt>
                  <c:pt idx="123">
                    <c:v>$120,000 </c:v>
                  </c:pt>
                  <c:pt idx="124">
                    <c:v>$140,000 </c:v>
                  </c:pt>
                  <c:pt idx="125">
                    <c:v>$110,000 </c:v>
                  </c:pt>
                  <c:pt idx="126">
                    <c:v>$124,900 </c:v>
                  </c:pt>
                  <c:pt idx="127">
                    <c:v>$85,000 </c:v>
                  </c:pt>
                  <c:pt idx="128">
                    <c:v>$80,000 </c:v>
                  </c:pt>
                  <c:pt idx="129">
                    <c:v>$177,000 </c:v>
                  </c:pt>
                  <c:pt idx="130">
                    <c:v>$160,000 </c:v>
                  </c:pt>
                  <c:pt idx="131">
                    <c:v>$201,000 </c:v>
                  </c:pt>
                  <c:pt idx="132">
                    <c:v>$140,000 </c:v>
                  </c:pt>
                  <c:pt idx="133">
                    <c:v>$115,000 </c:v>
                  </c:pt>
                  <c:pt idx="134">
                    <c:v>$145,000 </c:v>
                  </c:pt>
                  <c:pt idx="135">
                    <c:v>$232,000 </c:v>
                  </c:pt>
                  <c:pt idx="136">
                    <c:v>$175,000 </c:v>
                  </c:pt>
                  <c:pt idx="137">
                    <c:v>$160,000 </c:v>
                  </c:pt>
                  <c:pt idx="138">
                    <c:v>$250,000 </c:v>
                  </c:pt>
                  <c:pt idx="139">
                    <c:v>$260,000 </c:v>
                  </c:pt>
                </c:lvl>
                <c:lvl>
                  <c:pt idx="0">
                    <c:v>03-ARM'S LENGTH</c:v>
                  </c:pt>
                  <c:pt idx="1">
                    <c:v>03-ARM'S LENGTH</c:v>
                  </c:pt>
                  <c:pt idx="2">
                    <c:v>03-ARM'S LENGTH</c:v>
                  </c:pt>
                  <c:pt idx="3">
                    <c:v>03-ARM'S LENGTH</c:v>
                  </c:pt>
                  <c:pt idx="4">
                    <c:v>03-ARM'S LENGTH</c:v>
                  </c:pt>
                  <c:pt idx="5">
                    <c:v>03-ARM'S LENGTH</c:v>
                  </c:pt>
                  <c:pt idx="6">
                    <c:v>03-ARM'S LENGTH</c:v>
                  </c:pt>
                  <c:pt idx="7">
                    <c:v>03-ARM'S LENGTH</c:v>
                  </c:pt>
                  <c:pt idx="8">
                    <c:v>03-ARM'S LENGTH</c:v>
                  </c:pt>
                  <c:pt idx="9">
                    <c:v>03-ARM'S LENGTH</c:v>
                  </c:pt>
                  <c:pt idx="10">
                    <c:v>03-ARM'S LENGTH</c:v>
                  </c:pt>
                  <c:pt idx="11">
                    <c:v>03-ARM'S LENGTH</c:v>
                  </c:pt>
                  <c:pt idx="12">
                    <c:v>03-ARM'S LENGTH</c:v>
                  </c:pt>
                  <c:pt idx="13">
                    <c:v>03-ARM'S LENGTH</c:v>
                  </c:pt>
                  <c:pt idx="14">
                    <c:v>03-ARM'S LENGTH</c:v>
                  </c:pt>
                  <c:pt idx="15">
                    <c:v>19-MULTI PARCEL ARM'S LENGTH</c:v>
                  </c:pt>
                  <c:pt idx="16">
                    <c:v>03-ARM'S LENGTH</c:v>
                  </c:pt>
                  <c:pt idx="17">
                    <c:v>19-MULTI PARCEL ARM'S LENGTH</c:v>
                  </c:pt>
                  <c:pt idx="18">
                    <c:v>19-MULTI PARCEL ARM'S LENGTH</c:v>
                  </c:pt>
                  <c:pt idx="19">
                    <c:v>03-ARM'S LENGTH</c:v>
                  </c:pt>
                  <c:pt idx="20">
                    <c:v>03-ARM'S LENGTH</c:v>
                  </c:pt>
                  <c:pt idx="21">
                    <c:v>19-MULTI PARCEL ARM'S LENGTH</c:v>
                  </c:pt>
                  <c:pt idx="22">
                    <c:v>19-MULTI PARCEL ARM'S LENGTH</c:v>
                  </c:pt>
                  <c:pt idx="23">
                    <c:v>03-ARM'S LENGTH</c:v>
                  </c:pt>
                  <c:pt idx="24">
                    <c:v>03-ARM'S LENGTH</c:v>
                  </c:pt>
                  <c:pt idx="25">
                    <c:v>03-ARM'S LENGTH</c:v>
                  </c:pt>
                  <c:pt idx="26">
                    <c:v>03-ARM'S LENGTH</c:v>
                  </c:pt>
                  <c:pt idx="27">
                    <c:v>03-ARM'S LENGTH</c:v>
                  </c:pt>
                  <c:pt idx="28">
                    <c:v>03-ARM'S LENGTH</c:v>
                  </c:pt>
                  <c:pt idx="29">
                    <c:v>03-ARM'S LENGTH</c:v>
                  </c:pt>
                  <c:pt idx="30">
                    <c:v>03-ARM'S LENGTH</c:v>
                  </c:pt>
                  <c:pt idx="31">
                    <c:v>03-ARM'S LENGTH</c:v>
                  </c:pt>
                  <c:pt idx="32">
                    <c:v>03-ARM'S LENGTH</c:v>
                  </c:pt>
                  <c:pt idx="33">
                    <c:v>03-ARM'S LENGTH</c:v>
                  </c:pt>
                  <c:pt idx="34">
                    <c:v>03-ARM'S LENGTH</c:v>
                  </c:pt>
                  <c:pt idx="35">
                    <c:v>03-ARM'S LENGTH</c:v>
                  </c:pt>
                  <c:pt idx="36">
                    <c:v>03-ARM'S LENGTH</c:v>
                  </c:pt>
                  <c:pt idx="37">
                    <c:v>19-MULTI PARCEL ARM'S LENGTH</c:v>
                  </c:pt>
                  <c:pt idx="38">
                    <c:v>19-MULTI PARCEL ARM'S LENGTH</c:v>
                  </c:pt>
                  <c:pt idx="39">
                    <c:v>03-ARM'S LENGTH</c:v>
                  </c:pt>
                  <c:pt idx="40">
                    <c:v>03-ARM'S LENGTH</c:v>
                  </c:pt>
                  <c:pt idx="41">
                    <c:v>19-MULTI PARCEL ARM'S LENGTH</c:v>
                  </c:pt>
                  <c:pt idx="42">
                    <c:v>03-ARM'S LENGTH</c:v>
                  </c:pt>
                  <c:pt idx="43">
                    <c:v>03-ARM'S LENGTH</c:v>
                  </c:pt>
                  <c:pt idx="44">
                    <c:v>03-ARM'S LENGTH</c:v>
                  </c:pt>
                  <c:pt idx="45">
                    <c:v>03-ARM'S LENGTH</c:v>
                  </c:pt>
                  <c:pt idx="46">
                    <c:v>03-ARM'S LENGTH</c:v>
                  </c:pt>
                  <c:pt idx="47">
                    <c:v>03-ARM'S LENGTH</c:v>
                  </c:pt>
                  <c:pt idx="48">
                    <c:v>03-ARM'S LENGTH</c:v>
                  </c:pt>
                  <c:pt idx="49">
                    <c:v>03-ARM'S LENGTH</c:v>
                  </c:pt>
                  <c:pt idx="50">
                    <c:v>03-ARM'S LENGTH</c:v>
                  </c:pt>
                  <c:pt idx="51">
                    <c:v>03-ARM'S LENGTH</c:v>
                  </c:pt>
                  <c:pt idx="52">
                    <c:v>03-ARM'S LENGTH</c:v>
                  </c:pt>
                  <c:pt idx="53">
                    <c:v>03-ARM'S LENGTH</c:v>
                  </c:pt>
                  <c:pt idx="54">
                    <c:v>03-ARM'S LENGTH</c:v>
                  </c:pt>
                  <c:pt idx="55">
                    <c:v>03-ARM'S LENGTH</c:v>
                  </c:pt>
                  <c:pt idx="56">
                    <c:v>03-ARM'S LENGTH</c:v>
                  </c:pt>
                  <c:pt idx="57">
                    <c:v>03-ARM'S LENGTH</c:v>
                  </c:pt>
                  <c:pt idx="58">
                    <c:v>03-ARM'S LENGTH</c:v>
                  </c:pt>
                  <c:pt idx="59">
                    <c:v>03-ARM'S LENGTH</c:v>
                  </c:pt>
                  <c:pt idx="60">
                    <c:v>03-ARM'S LENGTH</c:v>
                  </c:pt>
                  <c:pt idx="61">
                    <c:v>03-ARM'S LENGTH</c:v>
                  </c:pt>
                  <c:pt idx="62">
                    <c:v>03-ARM'S LENGTH</c:v>
                  </c:pt>
                  <c:pt idx="63">
                    <c:v>03-ARM'S LENGTH</c:v>
                  </c:pt>
                  <c:pt idx="64">
                    <c:v>03-ARM'S LENGTH</c:v>
                  </c:pt>
                  <c:pt idx="65">
                    <c:v>03-ARM'S LENGTH</c:v>
                  </c:pt>
                  <c:pt idx="66">
                    <c:v>03-ARM'S LENGTH</c:v>
                  </c:pt>
                  <c:pt idx="67">
                    <c:v>19-MULTI PARCEL ARM'S LENGTH</c:v>
                  </c:pt>
                  <c:pt idx="68">
                    <c:v>03-ARM'S LENGTH</c:v>
                  </c:pt>
                  <c:pt idx="69">
                    <c:v>03-ARM'S LENGTH</c:v>
                  </c:pt>
                  <c:pt idx="70">
                    <c:v>03-ARM'S LENGTH</c:v>
                  </c:pt>
                  <c:pt idx="71">
                    <c:v>03-ARM'S LENGTH</c:v>
                  </c:pt>
                  <c:pt idx="72">
                    <c:v>03-ARM'S LENGTH</c:v>
                  </c:pt>
                  <c:pt idx="73">
                    <c:v>19-MULTI PARCEL ARM'S LENGTH</c:v>
                  </c:pt>
                  <c:pt idx="74">
                    <c:v>03-ARM'S LENGTH</c:v>
                  </c:pt>
                  <c:pt idx="75">
                    <c:v>19-MULTI PARCEL ARM'S LENGTH</c:v>
                  </c:pt>
                  <c:pt idx="76">
                    <c:v>03-ARM'S LENGTH</c:v>
                  </c:pt>
                  <c:pt idx="77">
                    <c:v>03-ARM'S LENGTH</c:v>
                  </c:pt>
                  <c:pt idx="78">
                    <c:v>03-ARM'S LENGTH</c:v>
                  </c:pt>
                  <c:pt idx="79">
                    <c:v>03-ARM'S LENGTH</c:v>
                  </c:pt>
                  <c:pt idx="80">
                    <c:v>03-ARM'S LENGTH</c:v>
                  </c:pt>
                  <c:pt idx="81">
                    <c:v>03-ARM'S LENGTH</c:v>
                  </c:pt>
                  <c:pt idx="82">
                    <c:v>19-MULTI PARCEL ARM'S LENGTH</c:v>
                  </c:pt>
                  <c:pt idx="83">
                    <c:v>03-ARM'S LENGTH</c:v>
                  </c:pt>
                  <c:pt idx="84">
                    <c:v>03-ARM'S LENGTH</c:v>
                  </c:pt>
                  <c:pt idx="85">
                    <c:v>03-ARM'S LENGTH</c:v>
                  </c:pt>
                  <c:pt idx="86">
                    <c:v>19-MULTI PARCEL ARM'S LENGTH</c:v>
                  </c:pt>
                  <c:pt idx="87">
                    <c:v>19-MULTI PARCEL ARM'S LENGTH</c:v>
                  </c:pt>
                  <c:pt idx="88">
                    <c:v>19-MULTI PARCEL ARM'S LENGTH</c:v>
                  </c:pt>
                  <c:pt idx="89">
                    <c:v>19-MULTI PARCEL ARM'S LENGTH</c:v>
                  </c:pt>
                  <c:pt idx="90">
                    <c:v>03-ARM'S LENGTH</c:v>
                  </c:pt>
                  <c:pt idx="91">
                    <c:v>19-MULTI PARCEL ARM'S LENGTH</c:v>
                  </c:pt>
                  <c:pt idx="92">
                    <c:v>03-ARM'S LENGTH</c:v>
                  </c:pt>
                  <c:pt idx="93">
                    <c:v>03-ARM'S LENGTH</c:v>
                  </c:pt>
                  <c:pt idx="94">
                    <c:v>03-ARM'S LENGTH</c:v>
                  </c:pt>
                  <c:pt idx="95">
                    <c:v>19-MULTI PARCEL ARM'S LENGTH</c:v>
                  </c:pt>
                  <c:pt idx="96">
                    <c:v>03-ARM'S LENGTH</c:v>
                  </c:pt>
                  <c:pt idx="97">
                    <c:v>03-ARM'S LENGTH</c:v>
                  </c:pt>
                  <c:pt idx="98">
                    <c:v>19-MULTI PARCEL ARM'S LENGTH</c:v>
                  </c:pt>
                  <c:pt idx="99">
                    <c:v>03-ARM'S LENGTH</c:v>
                  </c:pt>
                  <c:pt idx="100">
                    <c:v>03-ARM'S LENGTH</c:v>
                  </c:pt>
                  <c:pt idx="101">
                    <c:v>03-ARM'S LENGTH</c:v>
                  </c:pt>
                  <c:pt idx="102">
                    <c:v>03-ARM'S LENGTH</c:v>
                  </c:pt>
                  <c:pt idx="103">
                    <c:v>03-ARM'S LENGTH</c:v>
                  </c:pt>
                  <c:pt idx="104">
                    <c:v>03-ARM'S LENGTH</c:v>
                  </c:pt>
                  <c:pt idx="105">
                    <c:v>03-ARM'S LENGTH</c:v>
                  </c:pt>
                  <c:pt idx="106">
                    <c:v>03-ARM'S LENGTH</c:v>
                  </c:pt>
                  <c:pt idx="107">
                    <c:v>19-MULTI PARCEL ARM'S LENGTH</c:v>
                  </c:pt>
                  <c:pt idx="108">
                    <c:v>03-ARM'S LENGTH</c:v>
                  </c:pt>
                  <c:pt idx="109">
                    <c:v>03-ARM'S LENGTH</c:v>
                  </c:pt>
                  <c:pt idx="110">
                    <c:v>03-ARM'S LENGTH</c:v>
                  </c:pt>
                  <c:pt idx="111">
                    <c:v>03-ARM'S LENGTH</c:v>
                  </c:pt>
                  <c:pt idx="112">
                    <c:v>19-MULTI PARCEL ARM'S LENGTH</c:v>
                  </c:pt>
                  <c:pt idx="113">
                    <c:v>03-ARM'S LENGTH</c:v>
                  </c:pt>
                  <c:pt idx="114">
                    <c:v>19-MULTI PARCEL ARM'S LENGTH</c:v>
                  </c:pt>
                  <c:pt idx="115">
                    <c:v>03-ARM'S LENGTH</c:v>
                  </c:pt>
                  <c:pt idx="116">
                    <c:v>03-ARM'S LENGTH</c:v>
                  </c:pt>
                  <c:pt idx="117">
                    <c:v>03-ARM'S LENGTH</c:v>
                  </c:pt>
                  <c:pt idx="118">
                    <c:v>19-MULTI PARCEL ARM'S LENGTH</c:v>
                  </c:pt>
                  <c:pt idx="119">
                    <c:v>19-MULTI PARCEL ARM'S LENGTH</c:v>
                  </c:pt>
                  <c:pt idx="120">
                    <c:v>03-ARM'S LENGTH</c:v>
                  </c:pt>
                  <c:pt idx="121">
                    <c:v>03-ARM'S LENGTH</c:v>
                  </c:pt>
                  <c:pt idx="122">
                    <c:v>03-ARM'S LENGTH</c:v>
                  </c:pt>
                  <c:pt idx="123">
                    <c:v>03-ARM'S LENGTH</c:v>
                  </c:pt>
                  <c:pt idx="124">
                    <c:v>03-ARM'S LENGTH</c:v>
                  </c:pt>
                  <c:pt idx="125">
                    <c:v>03-ARM'S LENGTH</c:v>
                  </c:pt>
                  <c:pt idx="126">
                    <c:v>03-ARM'S LENGTH</c:v>
                  </c:pt>
                  <c:pt idx="127">
                    <c:v>03-ARM'S LENGTH</c:v>
                  </c:pt>
                  <c:pt idx="128">
                    <c:v>03-ARM'S LENGTH</c:v>
                  </c:pt>
                  <c:pt idx="129">
                    <c:v>03-ARM'S LENGTH</c:v>
                  </c:pt>
                  <c:pt idx="130">
                    <c:v>03-ARM'S LENGTH</c:v>
                  </c:pt>
                  <c:pt idx="131">
                    <c:v>03-ARM'S LENGTH</c:v>
                  </c:pt>
                  <c:pt idx="132">
                    <c:v>03-ARM'S LENGTH</c:v>
                  </c:pt>
                  <c:pt idx="133">
                    <c:v>03-ARM'S LENGTH</c:v>
                  </c:pt>
                  <c:pt idx="134">
                    <c:v>03-ARM'S LENGTH</c:v>
                  </c:pt>
                  <c:pt idx="135">
                    <c:v>03-ARM'S LENGTH</c:v>
                  </c:pt>
                  <c:pt idx="136">
                    <c:v>03-ARM'S LENGTH</c:v>
                  </c:pt>
                  <c:pt idx="137">
                    <c:v>03-ARM'S LENGTH</c:v>
                  </c:pt>
                  <c:pt idx="138">
                    <c:v>03-ARM'S LENGTH</c:v>
                  </c:pt>
                  <c:pt idx="139">
                    <c:v>19-MULTI PARCEL ARM'S LENGTH</c:v>
                  </c:pt>
                </c:lvl>
                <c:lvl>
                  <c:pt idx="0">
                    <c:v>WD</c:v>
                  </c:pt>
                  <c:pt idx="1">
                    <c:v>WD</c:v>
                  </c:pt>
                  <c:pt idx="2">
                    <c:v>WD</c:v>
                  </c:pt>
                  <c:pt idx="3">
                    <c:v>WD</c:v>
                  </c:pt>
                  <c:pt idx="4">
                    <c:v>WD</c:v>
                  </c:pt>
                  <c:pt idx="5">
                    <c:v>WD</c:v>
                  </c:pt>
                  <c:pt idx="6">
                    <c:v>WD</c:v>
                  </c:pt>
                  <c:pt idx="7">
                    <c:v>WD</c:v>
                  </c:pt>
                  <c:pt idx="8">
                    <c:v>WD</c:v>
                  </c:pt>
                  <c:pt idx="9">
                    <c:v>WD</c:v>
                  </c:pt>
                  <c:pt idx="10">
                    <c:v>WD</c:v>
                  </c:pt>
                  <c:pt idx="11">
                    <c:v>WD</c:v>
                  </c:pt>
                  <c:pt idx="12">
                    <c:v>WD</c:v>
                  </c:pt>
                  <c:pt idx="13">
                    <c:v>WD</c:v>
                  </c:pt>
                  <c:pt idx="14">
                    <c:v>WD</c:v>
                  </c:pt>
                  <c:pt idx="15">
                    <c:v>WD</c:v>
                  </c:pt>
                  <c:pt idx="16">
                    <c:v>WD</c:v>
                  </c:pt>
                  <c:pt idx="17">
                    <c:v>WD</c:v>
                  </c:pt>
                  <c:pt idx="18">
                    <c:v>WD</c:v>
                  </c:pt>
                  <c:pt idx="19">
                    <c:v>WD</c:v>
                  </c:pt>
                  <c:pt idx="20">
                    <c:v>WD</c:v>
                  </c:pt>
                  <c:pt idx="21">
                    <c:v>LC</c:v>
                  </c:pt>
                  <c:pt idx="22">
                    <c:v>WD</c:v>
                  </c:pt>
                  <c:pt idx="23">
                    <c:v>WD</c:v>
                  </c:pt>
                  <c:pt idx="24">
                    <c:v>WD</c:v>
                  </c:pt>
                  <c:pt idx="25">
                    <c:v>WD</c:v>
                  </c:pt>
                  <c:pt idx="26">
                    <c:v>WD</c:v>
                  </c:pt>
                  <c:pt idx="27">
                    <c:v>CD</c:v>
                  </c:pt>
                  <c:pt idx="28">
                    <c:v>WD</c:v>
                  </c:pt>
                  <c:pt idx="29">
                    <c:v>WD</c:v>
                  </c:pt>
                  <c:pt idx="30">
                    <c:v>WD</c:v>
                  </c:pt>
                  <c:pt idx="31">
                    <c:v>WD</c:v>
                  </c:pt>
                  <c:pt idx="32">
                    <c:v>WD</c:v>
                  </c:pt>
                  <c:pt idx="33">
                    <c:v>WD</c:v>
                  </c:pt>
                  <c:pt idx="34">
                    <c:v>WD</c:v>
                  </c:pt>
                  <c:pt idx="35">
                    <c:v>WD</c:v>
                  </c:pt>
                  <c:pt idx="36">
                    <c:v>WD</c:v>
                  </c:pt>
                  <c:pt idx="37">
                    <c:v>WD</c:v>
                  </c:pt>
                  <c:pt idx="38">
                    <c:v>WD</c:v>
                  </c:pt>
                  <c:pt idx="39">
                    <c:v>WD</c:v>
                  </c:pt>
                  <c:pt idx="40">
                    <c:v>WD</c:v>
                  </c:pt>
                  <c:pt idx="41">
                    <c:v>LC</c:v>
                  </c:pt>
                  <c:pt idx="42">
                    <c:v>WD</c:v>
                  </c:pt>
                  <c:pt idx="43">
                    <c:v>WD</c:v>
                  </c:pt>
                  <c:pt idx="44">
                    <c:v>WD</c:v>
                  </c:pt>
                  <c:pt idx="45">
                    <c:v>WD</c:v>
                  </c:pt>
                  <c:pt idx="46">
                    <c:v>WD</c:v>
                  </c:pt>
                  <c:pt idx="47">
                    <c:v>WD</c:v>
                  </c:pt>
                  <c:pt idx="48">
                    <c:v>WD</c:v>
                  </c:pt>
                  <c:pt idx="49">
                    <c:v>WD</c:v>
                  </c:pt>
                  <c:pt idx="50">
                    <c:v>WD</c:v>
                  </c:pt>
                  <c:pt idx="51">
                    <c:v>WD</c:v>
                  </c:pt>
                  <c:pt idx="52">
                    <c:v>WD</c:v>
                  </c:pt>
                  <c:pt idx="53">
                    <c:v>WD</c:v>
                  </c:pt>
                  <c:pt idx="54">
                    <c:v>WD</c:v>
                  </c:pt>
                  <c:pt idx="55">
                    <c:v>WD</c:v>
                  </c:pt>
                  <c:pt idx="56">
                    <c:v>WD</c:v>
                  </c:pt>
                  <c:pt idx="57">
                    <c:v>WD</c:v>
                  </c:pt>
                  <c:pt idx="58">
                    <c:v>WD</c:v>
                  </c:pt>
                  <c:pt idx="59">
                    <c:v>WD</c:v>
                  </c:pt>
                  <c:pt idx="60">
                    <c:v>WD</c:v>
                  </c:pt>
                  <c:pt idx="61">
                    <c:v>WD</c:v>
                  </c:pt>
                  <c:pt idx="62">
                    <c:v>WD</c:v>
                  </c:pt>
                  <c:pt idx="63">
                    <c:v>WD</c:v>
                  </c:pt>
                  <c:pt idx="64">
                    <c:v>WD</c:v>
                  </c:pt>
                  <c:pt idx="65">
                    <c:v>WD</c:v>
                  </c:pt>
                  <c:pt idx="66">
                    <c:v>WD</c:v>
                  </c:pt>
                  <c:pt idx="67">
                    <c:v>WD</c:v>
                  </c:pt>
                  <c:pt idx="68">
                    <c:v>WD</c:v>
                  </c:pt>
                  <c:pt idx="69">
                    <c:v>WD</c:v>
                  </c:pt>
                  <c:pt idx="70">
                    <c:v>WD</c:v>
                  </c:pt>
                  <c:pt idx="71">
                    <c:v>WD</c:v>
                  </c:pt>
                  <c:pt idx="72">
                    <c:v>WD</c:v>
                  </c:pt>
                  <c:pt idx="73">
                    <c:v>WD</c:v>
                  </c:pt>
                  <c:pt idx="74">
                    <c:v>WD</c:v>
                  </c:pt>
                  <c:pt idx="75">
                    <c:v>WD</c:v>
                  </c:pt>
                  <c:pt idx="76">
                    <c:v>WD</c:v>
                  </c:pt>
                  <c:pt idx="77">
                    <c:v>WD</c:v>
                  </c:pt>
                  <c:pt idx="78">
                    <c:v>WD</c:v>
                  </c:pt>
                  <c:pt idx="79">
                    <c:v>WD</c:v>
                  </c:pt>
                  <c:pt idx="80">
                    <c:v>WD</c:v>
                  </c:pt>
                  <c:pt idx="81">
                    <c:v>WD</c:v>
                  </c:pt>
                  <c:pt idx="82">
                    <c:v>WD</c:v>
                  </c:pt>
                  <c:pt idx="83">
                    <c:v>WD</c:v>
                  </c:pt>
                  <c:pt idx="84">
                    <c:v>WD</c:v>
                  </c:pt>
                  <c:pt idx="85">
                    <c:v>WD</c:v>
                  </c:pt>
                  <c:pt idx="86">
                    <c:v>WD</c:v>
                  </c:pt>
                  <c:pt idx="87">
                    <c:v>WD</c:v>
                  </c:pt>
                  <c:pt idx="88">
                    <c:v>WD</c:v>
                  </c:pt>
                  <c:pt idx="89">
                    <c:v>WD</c:v>
                  </c:pt>
                  <c:pt idx="90">
                    <c:v>WD</c:v>
                  </c:pt>
                  <c:pt idx="91">
                    <c:v>WD</c:v>
                  </c:pt>
                  <c:pt idx="92">
                    <c:v>WD</c:v>
                  </c:pt>
                  <c:pt idx="93">
                    <c:v>WD</c:v>
                  </c:pt>
                  <c:pt idx="94">
                    <c:v>WD</c:v>
                  </c:pt>
                  <c:pt idx="95">
                    <c:v>WD</c:v>
                  </c:pt>
                  <c:pt idx="96">
                    <c:v>WD</c:v>
                  </c:pt>
                  <c:pt idx="97">
                    <c:v>WD</c:v>
                  </c:pt>
                  <c:pt idx="98">
                    <c:v>WD</c:v>
                  </c:pt>
                  <c:pt idx="99">
                    <c:v>WD</c:v>
                  </c:pt>
                  <c:pt idx="100">
                    <c:v>WD</c:v>
                  </c:pt>
                  <c:pt idx="101">
                    <c:v>WD</c:v>
                  </c:pt>
                  <c:pt idx="102">
                    <c:v>WD</c:v>
                  </c:pt>
                  <c:pt idx="103">
                    <c:v>WD</c:v>
                  </c:pt>
                  <c:pt idx="104">
                    <c:v>WD</c:v>
                  </c:pt>
                  <c:pt idx="105">
                    <c:v>WD</c:v>
                  </c:pt>
                  <c:pt idx="106">
                    <c:v>WD</c:v>
                  </c:pt>
                  <c:pt idx="107">
                    <c:v>WD</c:v>
                  </c:pt>
                  <c:pt idx="108">
                    <c:v>WD</c:v>
                  </c:pt>
                  <c:pt idx="109">
                    <c:v>WD</c:v>
                  </c:pt>
                  <c:pt idx="110">
                    <c:v>WD</c:v>
                  </c:pt>
                  <c:pt idx="111">
                    <c:v>WD</c:v>
                  </c:pt>
                  <c:pt idx="112">
                    <c:v>WD</c:v>
                  </c:pt>
                  <c:pt idx="113">
                    <c:v>WD</c:v>
                  </c:pt>
                  <c:pt idx="114">
                    <c:v>WD</c:v>
                  </c:pt>
                  <c:pt idx="115">
                    <c:v>WD</c:v>
                  </c:pt>
                  <c:pt idx="116">
                    <c:v>WD</c:v>
                  </c:pt>
                  <c:pt idx="117">
                    <c:v>WD</c:v>
                  </c:pt>
                  <c:pt idx="118">
                    <c:v>WD</c:v>
                  </c:pt>
                  <c:pt idx="119">
                    <c:v>WD</c:v>
                  </c:pt>
                  <c:pt idx="120">
                    <c:v>WD</c:v>
                  </c:pt>
                  <c:pt idx="121">
                    <c:v>WD</c:v>
                  </c:pt>
                  <c:pt idx="122">
                    <c:v>WD</c:v>
                  </c:pt>
                  <c:pt idx="123">
                    <c:v>WD</c:v>
                  </c:pt>
                  <c:pt idx="124">
                    <c:v>WD</c:v>
                  </c:pt>
                  <c:pt idx="125">
                    <c:v>WD</c:v>
                  </c:pt>
                  <c:pt idx="126">
                    <c:v>WD</c:v>
                  </c:pt>
                  <c:pt idx="127">
                    <c:v>WD</c:v>
                  </c:pt>
                  <c:pt idx="128">
                    <c:v>WD</c:v>
                  </c:pt>
                  <c:pt idx="129">
                    <c:v>WD</c:v>
                  </c:pt>
                  <c:pt idx="130">
                    <c:v>WD</c:v>
                  </c:pt>
                  <c:pt idx="131">
                    <c:v>WD</c:v>
                  </c:pt>
                  <c:pt idx="132">
                    <c:v>WD</c:v>
                  </c:pt>
                  <c:pt idx="133">
                    <c:v>WD</c:v>
                  </c:pt>
                  <c:pt idx="134">
                    <c:v>WD</c:v>
                  </c:pt>
                  <c:pt idx="135">
                    <c:v>LC</c:v>
                  </c:pt>
                  <c:pt idx="136">
                    <c:v>WD</c:v>
                  </c:pt>
                  <c:pt idx="137">
                    <c:v>WD</c:v>
                  </c:pt>
                  <c:pt idx="138">
                    <c:v>WD</c:v>
                  </c:pt>
                  <c:pt idx="139">
                    <c:v>WD</c:v>
                  </c:pt>
                </c:lvl>
                <c:lvl>
                  <c:pt idx="0">
                    <c:v>$20,000 </c:v>
                  </c:pt>
                  <c:pt idx="1">
                    <c:v>$8,750 </c:v>
                  </c:pt>
                  <c:pt idx="2">
                    <c:v>$7,000 </c:v>
                  </c:pt>
                  <c:pt idx="3">
                    <c:v>$7,000 </c:v>
                  </c:pt>
                  <c:pt idx="4">
                    <c:v>$8,000 </c:v>
                  </c:pt>
                  <c:pt idx="5">
                    <c:v>$9,500 </c:v>
                  </c:pt>
                  <c:pt idx="6">
                    <c:v>$11,000 </c:v>
                  </c:pt>
                  <c:pt idx="7">
                    <c:v>$7,500 </c:v>
                  </c:pt>
                  <c:pt idx="8">
                    <c:v>$9,500 </c:v>
                  </c:pt>
                  <c:pt idx="9">
                    <c:v>$8,000 </c:v>
                  </c:pt>
                  <c:pt idx="10">
                    <c:v>$9,000 </c:v>
                  </c:pt>
                  <c:pt idx="11">
                    <c:v>$9,000 </c:v>
                  </c:pt>
                  <c:pt idx="12">
                    <c:v>$4,500 </c:v>
                  </c:pt>
                  <c:pt idx="13">
                    <c:v>$30,000 </c:v>
                  </c:pt>
                  <c:pt idx="14">
                    <c:v>$12,500 </c:v>
                  </c:pt>
                  <c:pt idx="15">
                    <c:v>$23,000 </c:v>
                  </c:pt>
                  <c:pt idx="16">
                    <c:v>$12,500 </c:v>
                  </c:pt>
                  <c:pt idx="17">
                    <c:v>$13,000 </c:v>
                  </c:pt>
                  <c:pt idx="18">
                    <c:v>$18,000 </c:v>
                  </c:pt>
                  <c:pt idx="19">
                    <c:v>$24,000 </c:v>
                  </c:pt>
                  <c:pt idx="20">
                    <c:v>$15,000 </c:v>
                  </c:pt>
                  <c:pt idx="21">
                    <c:v>$15,000 </c:v>
                  </c:pt>
                  <c:pt idx="22">
                    <c:v>$23,500 </c:v>
                  </c:pt>
                  <c:pt idx="23">
                    <c:v>$26,000 </c:v>
                  </c:pt>
                  <c:pt idx="24">
                    <c:v>$28,000 </c:v>
                  </c:pt>
                  <c:pt idx="25">
                    <c:v>$27,000 </c:v>
                  </c:pt>
                  <c:pt idx="26">
                    <c:v>$26,000 </c:v>
                  </c:pt>
                  <c:pt idx="27">
                    <c:v>$30,000 </c:v>
                  </c:pt>
                  <c:pt idx="28">
                    <c:v>$13,500 </c:v>
                  </c:pt>
                  <c:pt idx="29">
                    <c:v>$15,000 </c:v>
                  </c:pt>
                  <c:pt idx="30">
                    <c:v>$19,900 </c:v>
                  </c:pt>
                  <c:pt idx="31">
                    <c:v>$32,500 </c:v>
                  </c:pt>
                  <c:pt idx="32">
                    <c:v>$15,000 </c:v>
                  </c:pt>
                  <c:pt idx="33">
                    <c:v>$12,000 </c:v>
                  </c:pt>
                  <c:pt idx="34">
                    <c:v>$24,500 </c:v>
                  </c:pt>
                  <c:pt idx="35">
                    <c:v>$11,000 </c:v>
                  </c:pt>
                  <c:pt idx="36">
                    <c:v>$35,000 </c:v>
                  </c:pt>
                  <c:pt idx="37">
                    <c:v>$27,000 </c:v>
                  </c:pt>
                  <c:pt idx="38">
                    <c:v>$34,000 </c:v>
                  </c:pt>
                  <c:pt idx="39">
                    <c:v>$29,000 </c:v>
                  </c:pt>
                  <c:pt idx="40">
                    <c:v>$37,900 </c:v>
                  </c:pt>
                  <c:pt idx="41">
                    <c:v>$35,000 </c:v>
                  </c:pt>
                  <c:pt idx="42">
                    <c:v>$25,000 </c:v>
                  </c:pt>
                  <c:pt idx="43">
                    <c:v>$25,000 </c:v>
                  </c:pt>
                  <c:pt idx="44">
                    <c:v>$30,000 </c:v>
                  </c:pt>
                  <c:pt idx="45">
                    <c:v>$54,500 </c:v>
                  </c:pt>
                  <c:pt idx="46">
                    <c:v>$40,000 </c:v>
                  </c:pt>
                  <c:pt idx="47">
                    <c:v>$99,900 </c:v>
                  </c:pt>
                  <c:pt idx="48">
                    <c:v>$34,000 </c:v>
                  </c:pt>
                  <c:pt idx="49">
                    <c:v>$27,000 </c:v>
                  </c:pt>
                  <c:pt idx="50">
                    <c:v>$45,000 </c:v>
                  </c:pt>
                  <c:pt idx="51">
                    <c:v>$25,000 </c:v>
                  </c:pt>
                  <c:pt idx="52">
                    <c:v>$28,000 </c:v>
                  </c:pt>
                  <c:pt idx="53">
                    <c:v>$29,000 </c:v>
                  </c:pt>
                  <c:pt idx="54">
                    <c:v>$30,000 </c:v>
                  </c:pt>
                  <c:pt idx="55">
                    <c:v>$20,000 </c:v>
                  </c:pt>
                  <c:pt idx="56">
                    <c:v>$49,900 </c:v>
                  </c:pt>
                  <c:pt idx="57">
                    <c:v>$19,500 </c:v>
                  </c:pt>
                  <c:pt idx="58">
                    <c:v>$30,000 </c:v>
                  </c:pt>
                  <c:pt idx="59">
                    <c:v>$31,500 </c:v>
                  </c:pt>
                  <c:pt idx="60">
                    <c:v>$15,000 </c:v>
                  </c:pt>
                  <c:pt idx="61">
                    <c:v>$71,500 </c:v>
                  </c:pt>
                  <c:pt idx="62">
                    <c:v>$29,000 </c:v>
                  </c:pt>
                  <c:pt idx="63">
                    <c:v>$65,000 </c:v>
                  </c:pt>
                  <c:pt idx="64">
                    <c:v>$35,000 </c:v>
                  </c:pt>
                  <c:pt idx="65">
                    <c:v>$29,900 </c:v>
                  </c:pt>
                  <c:pt idx="66">
                    <c:v>$52,500 </c:v>
                  </c:pt>
                  <c:pt idx="67">
                    <c:v>$50,000 </c:v>
                  </c:pt>
                  <c:pt idx="68">
                    <c:v>$22,000 </c:v>
                  </c:pt>
                  <c:pt idx="69">
                    <c:v>$47,900 </c:v>
                  </c:pt>
                  <c:pt idx="70">
                    <c:v>$26,500 </c:v>
                  </c:pt>
                  <c:pt idx="71">
                    <c:v>$50,000 </c:v>
                  </c:pt>
                  <c:pt idx="72">
                    <c:v>$30,000 </c:v>
                  </c:pt>
                  <c:pt idx="73">
                    <c:v>$67,500 </c:v>
                  </c:pt>
                  <c:pt idx="74">
                    <c:v>$25,500 </c:v>
                  </c:pt>
                  <c:pt idx="75">
                    <c:v>$38,000 </c:v>
                  </c:pt>
                  <c:pt idx="76">
                    <c:v>$40,000 </c:v>
                  </c:pt>
                  <c:pt idx="77">
                    <c:v>$21,000 </c:v>
                  </c:pt>
                  <c:pt idx="78">
                    <c:v>$50,000 </c:v>
                  </c:pt>
                  <c:pt idx="79">
                    <c:v>$25,000 </c:v>
                  </c:pt>
                  <c:pt idx="80">
                    <c:v>$48,000 </c:v>
                  </c:pt>
                  <c:pt idx="81">
                    <c:v>$50,000 </c:v>
                  </c:pt>
                  <c:pt idx="82">
                    <c:v>$33,000 </c:v>
                  </c:pt>
                  <c:pt idx="83">
                    <c:v>$40,500 </c:v>
                  </c:pt>
                  <c:pt idx="84">
                    <c:v>$40,500 </c:v>
                  </c:pt>
                  <c:pt idx="85">
                    <c:v>$56,000 </c:v>
                  </c:pt>
                  <c:pt idx="86">
                    <c:v>$59,900 </c:v>
                  </c:pt>
                  <c:pt idx="87">
                    <c:v>$25,000 </c:v>
                  </c:pt>
                  <c:pt idx="88">
                    <c:v>$54,000 </c:v>
                  </c:pt>
                  <c:pt idx="89">
                    <c:v>$45,000 </c:v>
                  </c:pt>
                  <c:pt idx="90">
                    <c:v>$54,750 </c:v>
                  </c:pt>
                  <c:pt idx="91">
                    <c:v>$40,000 </c:v>
                  </c:pt>
                  <c:pt idx="92">
                    <c:v>$87,500 </c:v>
                  </c:pt>
                  <c:pt idx="93">
                    <c:v>$60,000 </c:v>
                  </c:pt>
                  <c:pt idx="94">
                    <c:v>$67,500 </c:v>
                  </c:pt>
                  <c:pt idx="95">
                    <c:v>$90,000 </c:v>
                  </c:pt>
                  <c:pt idx="96">
                    <c:v>$55,000 </c:v>
                  </c:pt>
                  <c:pt idx="97">
                    <c:v>$80,000 </c:v>
                  </c:pt>
                  <c:pt idx="98">
                    <c:v>$114,900 </c:v>
                  </c:pt>
                  <c:pt idx="99">
                    <c:v>$64,380 </c:v>
                  </c:pt>
                  <c:pt idx="100">
                    <c:v>$49,900 </c:v>
                  </c:pt>
                  <c:pt idx="101">
                    <c:v>$47,500 </c:v>
                  </c:pt>
                  <c:pt idx="102">
                    <c:v>$60,000 </c:v>
                  </c:pt>
                  <c:pt idx="103">
                    <c:v>$120,000 </c:v>
                  </c:pt>
                  <c:pt idx="104">
                    <c:v>$64,900 </c:v>
                  </c:pt>
                  <c:pt idx="105">
                    <c:v>$52,200 </c:v>
                  </c:pt>
                  <c:pt idx="106">
                    <c:v>$70,500 </c:v>
                  </c:pt>
                  <c:pt idx="107">
                    <c:v>$45,000 </c:v>
                  </c:pt>
                  <c:pt idx="108">
                    <c:v>$45,000 </c:v>
                  </c:pt>
                  <c:pt idx="109">
                    <c:v>$85,000 </c:v>
                  </c:pt>
                  <c:pt idx="110">
                    <c:v>$90,000 </c:v>
                  </c:pt>
                  <c:pt idx="111">
                    <c:v>$79,900 </c:v>
                  </c:pt>
                  <c:pt idx="112">
                    <c:v>$140,000 </c:v>
                  </c:pt>
                  <c:pt idx="113">
                    <c:v>$90,500 </c:v>
                  </c:pt>
                  <c:pt idx="114">
                    <c:v>$90,000 </c:v>
                  </c:pt>
                  <c:pt idx="115">
                    <c:v>$110,000 </c:v>
                  </c:pt>
                  <c:pt idx="116">
                    <c:v>$120,652 </c:v>
                  </c:pt>
                  <c:pt idx="117">
                    <c:v>$131,000 </c:v>
                  </c:pt>
                  <c:pt idx="118">
                    <c:v>$49,500 </c:v>
                  </c:pt>
                  <c:pt idx="119">
                    <c:v>$120,000 </c:v>
                  </c:pt>
                  <c:pt idx="120">
                    <c:v>$85,000 </c:v>
                  </c:pt>
                  <c:pt idx="121">
                    <c:v>$95,000 </c:v>
                  </c:pt>
                  <c:pt idx="122">
                    <c:v>$150,000 </c:v>
                  </c:pt>
                  <c:pt idx="123">
                    <c:v>$120,000 </c:v>
                  </c:pt>
                  <c:pt idx="124">
                    <c:v>$140,000 </c:v>
                  </c:pt>
                  <c:pt idx="125">
                    <c:v>$110,000 </c:v>
                  </c:pt>
                  <c:pt idx="126">
                    <c:v>$124,900 </c:v>
                  </c:pt>
                  <c:pt idx="127">
                    <c:v>$85,000 </c:v>
                  </c:pt>
                  <c:pt idx="128">
                    <c:v>$80,000 </c:v>
                  </c:pt>
                  <c:pt idx="129">
                    <c:v>$177,000 </c:v>
                  </c:pt>
                  <c:pt idx="130">
                    <c:v>$160,000 </c:v>
                  </c:pt>
                  <c:pt idx="131">
                    <c:v>$201,000 </c:v>
                  </c:pt>
                  <c:pt idx="132">
                    <c:v>$140,000 </c:v>
                  </c:pt>
                  <c:pt idx="133">
                    <c:v>$115,000 </c:v>
                  </c:pt>
                  <c:pt idx="134">
                    <c:v>$145,000 </c:v>
                  </c:pt>
                  <c:pt idx="135">
                    <c:v>$232,000 </c:v>
                  </c:pt>
                  <c:pt idx="136">
                    <c:v>$175,000 </c:v>
                  </c:pt>
                  <c:pt idx="137">
                    <c:v>$160,000 </c:v>
                  </c:pt>
                  <c:pt idx="138">
                    <c:v>$250,000 </c:v>
                  </c:pt>
                  <c:pt idx="139">
                    <c:v>$260,000 </c:v>
                  </c:pt>
                </c:lvl>
                <c:lvl>
                  <c:pt idx="0">
                    <c:v>09/17/21</c:v>
                  </c:pt>
                  <c:pt idx="1">
                    <c:v>03/11/22</c:v>
                  </c:pt>
                  <c:pt idx="2">
                    <c:v>04/13/21</c:v>
                  </c:pt>
                  <c:pt idx="3">
                    <c:v>06/08/22</c:v>
                  </c:pt>
                  <c:pt idx="4">
                    <c:v>09/12/22</c:v>
                  </c:pt>
                  <c:pt idx="5">
                    <c:v>01/18/23</c:v>
                  </c:pt>
                  <c:pt idx="6">
                    <c:v>07/22/22</c:v>
                  </c:pt>
                  <c:pt idx="7">
                    <c:v>03/14/23</c:v>
                  </c:pt>
                  <c:pt idx="8">
                    <c:v>01/04/23</c:v>
                  </c:pt>
                  <c:pt idx="9">
                    <c:v>06/08/21</c:v>
                  </c:pt>
                  <c:pt idx="10">
                    <c:v>04/28/21</c:v>
                  </c:pt>
                  <c:pt idx="11">
                    <c:v>02/23/23</c:v>
                  </c:pt>
                  <c:pt idx="12">
                    <c:v>03/09/23</c:v>
                  </c:pt>
                  <c:pt idx="13">
                    <c:v>04/28/21</c:v>
                  </c:pt>
                  <c:pt idx="14">
                    <c:v>10/01/21</c:v>
                  </c:pt>
                  <c:pt idx="15">
                    <c:v>07/13/21</c:v>
                  </c:pt>
                  <c:pt idx="16">
                    <c:v>05/27/22</c:v>
                  </c:pt>
                  <c:pt idx="17">
                    <c:v>05/03/21</c:v>
                  </c:pt>
                  <c:pt idx="18">
                    <c:v>04/30/21</c:v>
                  </c:pt>
                  <c:pt idx="19">
                    <c:v>07/15/22</c:v>
                  </c:pt>
                  <c:pt idx="20">
                    <c:v>08/25/21</c:v>
                  </c:pt>
                  <c:pt idx="21">
                    <c:v>07/05/21</c:v>
                  </c:pt>
                  <c:pt idx="22">
                    <c:v>06/10/22</c:v>
                  </c:pt>
                  <c:pt idx="23">
                    <c:v>08/05/21</c:v>
                  </c:pt>
                  <c:pt idx="24">
                    <c:v>06/14/21</c:v>
                  </c:pt>
                  <c:pt idx="25">
                    <c:v>01/21/22</c:v>
                  </c:pt>
                  <c:pt idx="26">
                    <c:v>11/16/21</c:v>
                  </c:pt>
                  <c:pt idx="27">
                    <c:v>03/15/22</c:v>
                  </c:pt>
                  <c:pt idx="28">
                    <c:v>06/13/22</c:v>
                  </c:pt>
                  <c:pt idx="29">
                    <c:v>04/23/21</c:v>
                  </c:pt>
                  <c:pt idx="30">
                    <c:v>06/17/21</c:v>
                  </c:pt>
                  <c:pt idx="31">
                    <c:v>04/27/22</c:v>
                  </c:pt>
                  <c:pt idx="32">
                    <c:v>04/28/22</c:v>
                  </c:pt>
                  <c:pt idx="33">
                    <c:v>06/23/21</c:v>
                  </c:pt>
                  <c:pt idx="34">
                    <c:v>05/14/21</c:v>
                  </c:pt>
                  <c:pt idx="35">
                    <c:v>03/24/23</c:v>
                  </c:pt>
                  <c:pt idx="36">
                    <c:v>03/11/22</c:v>
                  </c:pt>
                  <c:pt idx="37">
                    <c:v>06/01/22</c:v>
                  </c:pt>
                  <c:pt idx="38">
                    <c:v>05/21/21</c:v>
                  </c:pt>
                  <c:pt idx="39">
                    <c:v>10/21/21</c:v>
                  </c:pt>
                  <c:pt idx="40">
                    <c:v>12/06/22</c:v>
                  </c:pt>
                  <c:pt idx="41">
                    <c:v>09/22/21</c:v>
                  </c:pt>
                  <c:pt idx="42">
                    <c:v>09/16/21</c:v>
                  </c:pt>
                  <c:pt idx="43">
                    <c:v>01/13/23</c:v>
                  </c:pt>
                  <c:pt idx="44">
                    <c:v>05/03/22</c:v>
                  </c:pt>
                  <c:pt idx="45">
                    <c:v>10/26/22</c:v>
                  </c:pt>
                  <c:pt idx="46">
                    <c:v>08/19/22</c:v>
                  </c:pt>
                  <c:pt idx="47">
                    <c:v>06/30/22</c:v>
                  </c:pt>
                  <c:pt idx="48">
                    <c:v>08/25/21</c:v>
                  </c:pt>
                  <c:pt idx="49">
                    <c:v>04/12/21</c:v>
                  </c:pt>
                  <c:pt idx="50">
                    <c:v>04/21/22</c:v>
                  </c:pt>
                  <c:pt idx="51">
                    <c:v>11/30/21</c:v>
                  </c:pt>
                  <c:pt idx="52">
                    <c:v>01/19/22</c:v>
                  </c:pt>
                  <c:pt idx="53">
                    <c:v>12/06/22</c:v>
                  </c:pt>
                  <c:pt idx="54">
                    <c:v>04/07/22</c:v>
                  </c:pt>
                  <c:pt idx="55">
                    <c:v>08/22/22</c:v>
                  </c:pt>
                  <c:pt idx="56">
                    <c:v>03/24/23</c:v>
                  </c:pt>
                  <c:pt idx="57">
                    <c:v>05/28/21</c:v>
                  </c:pt>
                  <c:pt idx="58">
                    <c:v>06/15/22</c:v>
                  </c:pt>
                  <c:pt idx="59">
                    <c:v>08/11/22</c:v>
                  </c:pt>
                  <c:pt idx="60">
                    <c:v>05/26/21</c:v>
                  </c:pt>
                  <c:pt idx="61">
                    <c:v>02/17/23</c:v>
                  </c:pt>
                  <c:pt idx="62">
                    <c:v>02/08/23</c:v>
                  </c:pt>
                  <c:pt idx="63">
                    <c:v>07/23/21</c:v>
                  </c:pt>
                  <c:pt idx="64">
                    <c:v>09/22/21</c:v>
                  </c:pt>
                  <c:pt idx="65">
                    <c:v>10/06/21</c:v>
                  </c:pt>
                  <c:pt idx="66">
                    <c:v>07/08/22</c:v>
                  </c:pt>
                  <c:pt idx="67">
                    <c:v>12/14/22</c:v>
                  </c:pt>
                  <c:pt idx="68">
                    <c:v>02/08/23</c:v>
                  </c:pt>
                  <c:pt idx="69">
                    <c:v>02/17/23</c:v>
                  </c:pt>
                  <c:pt idx="70">
                    <c:v>05/18/21</c:v>
                  </c:pt>
                  <c:pt idx="71">
                    <c:v>03/29/23</c:v>
                  </c:pt>
                  <c:pt idx="72">
                    <c:v>03/23/22</c:v>
                  </c:pt>
                  <c:pt idx="73">
                    <c:v>03/02/23</c:v>
                  </c:pt>
                  <c:pt idx="74">
                    <c:v>04/19/21</c:v>
                  </c:pt>
                  <c:pt idx="75">
                    <c:v>11/10/22</c:v>
                  </c:pt>
                  <c:pt idx="76">
                    <c:v>12/21/22</c:v>
                  </c:pt>
                  <c:pt idx="77">
                    <c:v>09/14/22</c:v>
                  </c:pt>
                  <c:pt idx="78">
                    <c:v>03/23/22</c:v>
                  </c:pt>
                  <c:pt idx="79">
                    <c:v>07/19/21</c:v>
                  </c:pt>
                  <c:pt idx="80">
                    <c:v>08/31/22</c:v>
                  </c:pt>
                  <c:pt idx="81">
                    <c:v>06/13/22</c:v>
                  </c:pt>
                  <c:pt idx="82">
                    <c:v>06/29/21</c:v>
                  </c:pt>
                  <c:pt idx="83">
                    <c:v>04/12/21</c:v>
                  </c:pt>
                  <c:pt idx="84">
                    <c:v>08/12/21</c:v>
                  </c:pt>
                  <c:pt idx="85">
                    <c:v>03/24/23</c:v>
                  </c:pt>
                  <c:pt idx="86">
                    <c:v>11/23/21</c:v>
                  </c:pt>
                  <c:pt idx="87">
                    <c:v>10/28/22</c:v>
                  </c:pt>
                  <c:pt idx="88">
                    <c:v>06/09/21</c:v>
                  </c:pt>
                  <c:pt idx="89">
                    <c:v>07/14/22</c:v>
                  </c:pt>
                  <c:pt idx="90">
                    <c:v>07/28/22</c:v>
                  </c:pt>
                  <c:pt idx="91">
                    <c:v>10/21/22</c:v>
                  </c:pt>
                  <c:pt idx="92">
                    <c:v>08/16/22</c:v>
                  </c:pt>
                  <c:pt idx="93">
                    <c:v>12/01/21</c:v>
                  </c:pt>
                  <c:pt idx="94">
                    <c:v>08/22/22</c:v>
                  </c:pt>
                  <c:pt idx="95">
                    <c:v>06/21/21</c:v>
                  </c:pt>
                  <c:pt idx="96">
                    <c:v>07/18/22</c:v>
                  </c:pt>
                  <c:pt idx="97">
                    <c:v>07/22/22</c:v>
                  </c:pt>
                  <c:pt idx="98">
                    <c:v>02/17/23</c:v>
                  </c:pt>
                  <c:pt idx="99">
                    <c:v>05/04/21</c:v>
                  </c:pt>
                  <c:pt idx="100">
                    <c:v>07/08/22</c:v>
                  </c:pt>
                  <c:pt idx="101">
                    <c:v>08/03/21</c:v>
                  </c:pt>
                  <c:pt idx="102">
                    <c:v>11/04/21</c:v>
                  </c:pt>
                  <c:pt idx="103">
                    <c:v>01/14/22</c:v>
                  </c:pt>
                  <c:pt idx="104">
                    <c:v>05/14/21</c:v>
                  </c:pt>
                  <c:pt idx="105">
                    <c:v>12/29/21</c:v>
                  </c:pt>
                  <c:pt idx="106">
                    <c:v>12/29/21</c:v>
                  </c:pt>
                  <c:pt idx="107">
                    <c:v>01/25/22</c:v>
                  </c:pt>
                  <c:pt idx="108">
                    <c:v>07/18/22</c:v>
                  </c:pt>
                  <c:pt idx="109">
                    <c:v>11/03/21</c:v>
                  </c:pt>
                  <c:pt idx="110">
                    <c:v>03/29/22</c:v>
                  </c:pt>
                  <c:pt idx="111">
                    <c:v>08/24/21</c:v>
                  </c:pt>
                  <c:pt idx="112">
                    <c:v>08/30/21</c:v>
                  </c:pt>
                  <c:pt idx="113">
                    <c:v>02/24/22</c:v>
                  </c:pt>
                  <c:pt idx="114">
                    <c:v>04/19/22</c:v>
                  </c:pt>
                  <c:pt idx="115">
                    <c:v>09/17/21</c:v>
                  </c:pt>
                  <c:pt idx="116">
                    <c:v>06/08/22</c:v>
                  </c:pt>
                  <c:pt idx="117">
                    <c:v>03/08/22</c:v>
                  </c:pt>
                  <c:pt idx="118">
                    <c:v>11/04/21</c:v>
                  </c:pt>
                  <c:pt idx="119">
                    <c:v>03/13/22</c:v>
                  </c:pt>
                  <c:pt idx="120">
                    <c:v>06/25/21</c:v>
                  </c:pt>
                  <c:pt idx="121">
                    <c:v>12/17/21</c:v>
                  </c:pt>
                  <c:pt idx="122">
                    <c:v>02/28/23</c:v>
                  </c:pt>
                  <c:pt idx="123">
                    <c:v>10/20/22</c:v>
                  </c:pt>
                  <c:pt idx="124">
                    <c:v>04/30/21</c:v>
                  </c:pt>
                  <c:pt idx="125">
                    <c:v>11/05/21</c:v>
                  </c:pt>
                  <c:pt idx="126">
                    <c:v>01/31/22</c:v>
                  </c:pt>
                  <c:pt idx="127">
                    <c:v>08/25/21</c:v>
                  </c:pt>
                  <c:pt idx="128">
                    <c:v>01/10/22</c:v>
                  </c:pt>
                  <c:pt idx="129">
                    <c:v>01/20/23</c:v>
                  </c:pt>
                  <c:pt idx="130">
                    <c:v>07/09/21</c:v>
                  </c:pt>
                  <c:pt idx="131">
                    <c:v>03/16/22</c:v>
                  </c:pt>
                  <c:pt idx="132">
                    <c:v>04/13/22</c:v>
                  </c:pt>
                  <c:pt idx="133">
                    <c:v>06/25/21</c:v>
                  </c:pt>
                  <c:pt idx="134">
                    <c:v>02/10/22</c:v>
                  </c:pt>
                  <c:pt idx="135">
                    <c:v>02/23/23</c:v>
                  </c:pt>
                  <c:pt idx="136">
                    <c:v>11/12/21</c:v>
                  </c:pt>
                  <c:pt idx="137">
                    <c:v>01/09/23</c:v>
                  </c:pt>
                  <c:pt idx="138">
                    <c:v>03/28/23</c:v>
                  </c:pt>
                  <c:pt idx="139">
                    <c:v>06/25/21</c:v>
                  </c:pt>
                </c:lvl>
                <c:lvl>
                  <c:pt idx="1">
                    <c:v>9473 TOM DR</c:v>
                  </c:pt>
                  <c:pt idx="8">
                    <c:v>2423 PINE KNOLL DR</c:v>
                  </c:pt>
                  <c:pt idx="14">
                    <c:v>8898 N 11 RD</c:v>
                  </c:pt>
                  <c:pt idx="15">
                    <c:v>S 45 1/2 RD</c:v>
                  </c:pt>
                  <c:pt idx="16">
                    <c:v>8944 E 12 RD</c:v>
                  </c:pt>
                  <c:pt idx="23">
                    <c:v>3014 W 4 RD</c:v>
                  </c:pt>
                  <c:pt idx="24">
                    <c:v>3072 W 4 RD</c:v>
                  </c:pt>
                  <c:pt idx="25">
                    <c:v>3136 W 4 RD</c:v>
                  </c:pt>
                  <c:pt idx="26">
                    <c:v>3222 W 4 RD</c:v>
                  </c:pt>
                  <c:pt idx="37">
                    <c:v>7175 E 44 RD</c:v>
                  </c:pt>
                  <c:pt idx="39">
                    <c:v>6057 N 17 1/4 RD</c:v>
                  </c:pt>
                  <c:pt idx="41">
                    <c:v>8401 BUTTERMILK LN</c:v>
                  </c:pt>
                  <c:pt idx="44">
                    <c:v>6094 W 18 RD</c:v>
                  </c:pt>
                  <c:pt idx="46">
                    <c:v>10681 S 41 RD</c:v>
                  </c:pt>
                  <c:pt idx="47">
                    <c:v>5059 W BIG SKY TRL</c:v>
                  </c:pt>
                  <c:pt idx="51">
                    <c:v>W 26 3/4 RD</c:v>
                  </c:pt>
                  <c:pt idx="54">
                    <c:v>1779 N 39 RD</c:v>
                  </c:pt>
                  <c:pt idx="63">
                    <c:v>1670 S 47 3/4 RD</c:v>
                  </c:pt>
                  <c:pt idx="74">
                    <c:v>4328 CHANDLER DR</c:v>
                  </c:pt>
                  <c:pt idx="80">
                    <c:v>S MACKINAW TRL</c:v>
                  </c:pt>
                  <c:pt idx="83">
                    <c:v>5576 E 30 RD</c:v>
                  </c:pt>
                  <c:pt idx="88">
                    <c:v>6877 COUNTRY LN</c:v>
                  </c:pt>
                  <c:pt idx="90">
                    <c:v>2361 E 16 RD</c:v>
                  </c:pt>
                  <c:pt idx="92">
                    <c:v>57 N 31 RD</c:v>
                  </c:pt>
                  <c:pt idx="93">
                    <c:v>6816 E 50 RD</c:v>
                  </c:pt>
                  <c:pt idx="94">
                    <c:v>S 39 RD</c:v>
                  </c:pt>
                  <c:pt idx="99">
                    <c:v>W 6 RD</c:v>
                  </c:pt>
                  <c:pt idx="102">
                    <c:v>5399 N 45 RD</c:v>
                  </c:pt>
                  <c:pt idx="103">
                    <c:v>1870 W 32 RD</c:v>
                  </c:pt>
                  <c:pt idx="110">
                    <c:v>7123 W 6 RD</c:v>
                  </c:pt>
                  <c:pt idx="111">
                    <c:v>7123 W 6 RD</c:v>
                  </c:pt>
                  <c:pt idx="112">
                    <c:v>W 10 1/2 RD</c:v>
                  </c:pt>
                  <c:pt idx="113">
                    <c:v>3424 N 27 RD</c:v>
                  </c:pt>
                  <c:pt idx="114">
                    <c:v>8401 BUTTERMILK LN</c:v>
                  </c:pt>
                  <c:pt idx="116">
                    <c:v>10131 N 9 RD</c:v>
                  </c:pt>
                  <c:pt idx="117">
                    <c:v>2280 E 26 RD</c:v>
                  </c:pt>
                  <c:pt idx="122">
                    <c:v>9398 W 4 RD</c:v>
                  </c:pt>
                  <c:pt idx="126">
                    <c:v>10571 W 14 RD</c:v>
                  </c:pt>
                  <c:pt idx="127">
                    <c:v>3290 W M-115 HWY</c:v>
                  </c:pt>
                  <c:pt idx="131">
                    <c:v>344 E M-55 HWY</c:v>
                  </c:pt>
                  <c:pt idx="134">
                    <c:v>N 33 RD</c:v>
                  </c:pt>
                  <c:pt idx="135">
                    <c:v>W 14 RD</c:v>
                  </c:pt>
                  <c:pt idx="136">
                    <c:v>1161 E 22 RD</c:v>
                  </c:pt>
                </c:lvl>
                <c:lvl>
                  <c:pt idx="0">
                    <c:v>2210-17-1109</c:v>
                  </c:pt>
                  <c:pt idx="1">
                    <c:v>2109-27-3114</c:v>
                  </c:pt>
                  <c:pt idx="2">
                    <c:v>2312-04-4303</c:v>
                  </c:pt>
                  <c:pt idx="3">
                    <c:v>2312-04-4301</c:v>
                  </c:pt>
                  <c:pt idx="4">
                    <c:v>2111-29-1206</c:v>
                  </c:pt>
                  <c:pt idx="5">
                    <c:v>2212-09-4411</c:v>
                  </c:pt>
                  <c:pt idx="6">
                    <c:v>2309-06-4403</c:v>
                  </c:pt>
                  <c:pt idx="7">
                    <c:v>2112-24-3405</c:v>
                  </c:pt>
                  <c:pt idx="8">
                    <c:v>2209-18-1401-02</c:v>
                  </c:pt>
                  <c:pt idx="9">
                    <c:v>2209-16-1302</c:v>
                  </c:pt>
                  <c:pt idx="10">
                    <c:v>2209-16-2113</c:v>
                  </c:pt>
                  <c:pt idx="11">
                    <c:v>2309-05-3216</c:v>
                  </c:pt>
                  <c:pt idx="12">
                    <c:v>2309-05-3215</c:v>
                  </c:pt>
                  <c:pt idx="13">
                    <c:v>2110-26-2111</c:v>
                  </c:pt>
                  <c:pt idx="14">
                    <c:v>2412-24-2205</c:v>
                  </c:pt>
                  <c:pt idx="15">
                    <c:v>2209-35-3101-02</c:v>
                  </c:pt>
                  <c:pt idx="16">
                    <c:v>2409-33-1101</c:v>
                  </c:pt>
                  <c:pt idx="17">
                    <c:v>2209-29-4106-01</c:v>
                  </c:pt>
                  <c:pt idx="18">
                    <c:v>2209-16-2111</c:v>
                  </c:pt>
                  <c:pt idx="19">
                    <c:v>2311-04-1406</c:v>
                  </c:pt>
                  <c:pt idx="20">
                    <c:v>2309-27-1404</c:v>
                  </c:pt>
                  <c:pt idx="21">
                    <c:v>2410-24-3401</c:v>
                  </c:pt>
                  <c:pt idx="22">
                    <c:v>2410-24-3401</c:v>
                  </c:pt>
                  <c:pt idx="23">
                    <c:v>2411-04-4401-01</c:v>
                  </c:pt>
                  <c:pt idx="24">
                    <c:v>2411-04-4401-02</c:v>
                  </c:pt>
                  <c:pt idx="25">
                    <c:v>2411-04-4401-03</c:v>
                  </c:pt>
                  <c:pt idx="26">
                    <c:v>2411-04-4401-05</c:v>
                  </c:pt>
                  <c:pt idx="27">
                    <c:v>2210-13-1102</c:v>
                  </c:pt>
                  <c:pt idx="28">
                    <c:v>2309-05-3303</c:v>
                  </c:pt>
                  <c:pt idx="29">
                    <c:v>2209-14-2201</c:v>
                  </c:pt>
                  <c:pt idx="30">
                    <c:v>2309-16-3306</c:v>
                  </c:pt>
                  <c:pt idx="31">
                    <c:v>2312-04-2308</c:v>
                  </c:pt>
                  <c:pt idx="32">
                    <c:v>2209-30-3101-05</c:v>
                  </c:pt>
                  <c:pt idx="33">
                    <c:v>2212-27-2404</c:v>
                  </c:pt>
                  <c:pt idx="34">
                    <c:v>2309-16-3201-02</c:v>
                  </c:pt>
                  <c:pt idx="35">
                    <c:v>2410-36-2104</c:v>
                  </c:pt>
                  <c:pt idx="36">
                    <c:v>2412-14-1101</c:v>
                  </c:pt>
                  <c:pt idx="37">
                    <c:v>2109-08-3308-01</c:v>
                  </c:pt>
                  <c:pt idx="38">
                    <c:v>2209-16-2107</c:v>
                  </c:pt>
                  <c:pt idx="39">
                    <c:v>2411-33-2002-02</c:v>
                  </c:pt>
                  <c:pt idx="40">
                    <c:v>2311-23-1104</c:v>
                  </c:pt>
                  <c:pt idx="41">
                    <c:v>2410-24-3106</c:v>
                  </c:pt>
                  <c:pt idx="42">
                    <c:v>2311-34-4110</c:v>
                  </c:pt>
                  <c:pt idx="43">
                    <c:v>2209-01-1111</c:v>
                  </c:pt>
                  <c:pt idx="44">
                    <c:v>2312-12-4405</c:v>
                  </c:pt>
                  <c:pt idx="45">
                    <c:v>2110-15-1403</c:v>
                  </c:pt>
                  <c:pt idx="46">
                    <c:v>2109-28-3101-02</c:v>
                  </c:pt>
                  <c:pt idx="47">
                    <c:v>2111-19-4101-14</c:v>
                  </c:pt>
                  <c:pt idx="48">
                    <c:v>2210-12-4102</c:v>
                  </c:pt>
                  <c:pt idx="49">
                    <c:v>2210-13-2104</c:v>
                  </c:pt>
                  <c:pt idx="50">
                    <c:v>2212-04-1201</c:v>
                  </c:pt>
                  <c:pt idx="51">
                    <c:v>2212-06-4103</c:v>
                  </c:pt>
                  <c:pt idx="52">
                    <c:v>2309-14-3305</c:v>
                  </c:pt>
                  <c:pt idx="53">
                    <c:v>2309-27-1209</c:v>
                  </c:pt>
                  <c:pt idx="54">
                    <c:v>2309-30-1103</c:v>
                  </c:pt>
                  <c:pt idx="55">
                    <c:v>2310-12-4304</c:v>
                  </c:pt>
                  <c:pt idx="56">
                    <c:v>2311-23-1102</c:v>
                  </c:pt>
                  <c:pt idx="57">
                    <c:v>2409-02-4206</c:v>
                  </c:pt>
                  <c:pt idx="58">
                    <c:v>2410-36-3104</c:v>
                  </c:pt>
                  <c:pt idx="59">
                    <c:v>2309-17-2102</c:v>
                  </c:pt>
                  <c:pt idx="60">
                    <c:v>2409-02-4201</c:v>
                  </c:pt>
                  <c:pt idx="61">
                    <c:v>2209-01-1133</c:v>
                  </c:pt>
                  <c:pt idx="62">
                    <c:v>2412-30-1302</c:v>
                  </c:pt>
                  <c:pt idx="63">
                    <c:v>2209-12-1113</c:v>
                  </c:pt>
                  <c:pt idx="64">
                    <c:v>2210-13-1401</c:v>
                  </c:pt>
                  <c:pt idx="65">
                    <c:v>2412-24-1103</c:v>
                  </c:pt>
                  <c:pt idx="66">
                    <c:v>2312-17-4103</c:v>
                  </c:pt>
                  <c:pt idx="67">
                    <c:v>2211-33-3315</c:v>
                  </c:pt>
                  <c:pt idx="68">
                    <c:v>2209-01-1125</c:v>
                  </c:pt>
                  <c:pt idx="69">
                    <c:v>2109-18-4301</c:v>
                  </c:pt>
                  <c:pt idx="70">
                    <c:v>2309-36-1209</c:v>
                  </c:pt>
                  <c:pt idx="71">
                    <c:v>2109-01-4104</c:v>
                  </c:pt>
                  <c:pt idx="72">
                    <c:v>2311-35-2402-01</c:v>
                  </c:pt>
                  <c:pt idx="73">
                    <c:v>2209-04-4302</c:v>
                  </c:pt>
                  <c:pt idx="74">
                    <c:v>2211-26-1206</c:v>
                  </c:pt>
                  <c:pt idx="75">
                    <c:v>2309-27-3101</c:v>
                  </c:pt>
                  <c:pt idx="76">
                    <c:v>2210-36-2101-04</c:v>
                  </c:pt>
                  <c:pt idx="77">
                    <c:v>2110-01-1201</c:v>
                  </c:pt>
                  <c:pt idx="78">
                    <c:v>2112-06-4301</c:v>
                  </c:pt>
                  <c:pt idx="79">
                    <c:v>2209-01-1126</c:v>
                  </c:pt>
                  <c:pt idx="80">
                    <c:v>2209-16-1101-04</c:v>
                  </c:pt>
                  <c:pt idx="81">
                    <c:v>2411-11-4309</c:v>
                  </c:pt>
                  <c:pt idx="82">
                    <c:v>2209-14-2202</c:v>
                  </c:pt>
                  <c:pt idx="83">
                    <c:v>2210-13-1103</c:v>
                  </c:pt>
                  <c:pt idx="84">
                    <c:v>2312-05-2103</c:v>
                  </c:pt>
                  <c:pt idx="85">
                    <c:v>2110-07-4405</c:v>
                  </c:pt>
                  <c:pt idx="86">
                    <c:v>2409-27-2201-03</c:v>
                  </c:pt>
                  <c:pt idx="87">
                    <c:v>2309-33-4204</c:v>
                  </c:pt>
                  <c:pt idx="88">
                    <c:v>2209-19-1305-03</c:v>
                  </c:pt>
                  <c:pt idx="89">
                    <c:v>2309-27-3101</c:v>
                  </c:pt>
                  <c:pt idx="90">
                    <c:v>2310-04-3104</c:v>
                  </c:pt>
                  <c:pt idx="91">
                    <c:v>2209-14-2203</c:v>
                  </c:pt>
                  <c:pt idx="92">
                    <c:v>2310-33-4401-02</c:v>
                  </c:pt>
                  <c:pt idx="93">
                    <c:v>2109-31-1102</c:v>
                  </c:pt>
                  <c:pt idx="94">
                    <c:v>2109-31-1101-01</c:v>
                  </c:pt>
                  <c:pt idx="95">
                    <c:v>2309-16-3201-04</c:v>
                  </c:pt>
                  <c:pt idx="96">
                    <c:v>2110-25-1102</c:v>
                  </c:pt>
                  <c:pt idx="97">
                    <c:v>2309-01-3404</c:v>
                  </c:pt>
                  <c:pt idx="98">
                    <c:v>2311-23-1107</c:v>
                  </c:pt>
                  <c:pt idx="99">
                    <c:v>2411-07-4301-02</c:v>
                  </c:pt>
                  <c:pt idx="100">
                    <c:v>2310-08-4201</c:v>
                  </c:pt>
                  <c:pt idx="101">
                    <c:v>2309-18-1301</c:v>
                  </c:pt>
                  <c:pt idx="102">
                    <c:v>2309-03-1401-02</c:v>
                  </c:pt>
                  <c:pt idx="103">
                    <c:v>2211-14-3201</c:v>
                  </c:pt>
                  <c:pt idx="104">
                    <c:v>2312-03-1302</c:v>
                  </c:pt>
                  <c:pt idx="105">
                    <c:v>2309-21-3403</c:v>
                  </c:pt>
                  <c:pt idx="106">
                    <c:v>2309-21-3403</c:v>
                  </c:pt>
                  <c:pt idx="107">
                    <c:v>2211-26-1101</c:v>
                  </c:pt>
                  <c:pt idx="108">
                    <c:v>2409-34-3401</c:v>
                  </c:pt>
                  <c:pt idx="109">
                    <c:v>2310-20-1102</c:v>
                  </c:pt>
                  <c:pt idx="110">
                    <c:v>2412-14-1104</c:v>
                  </c:pt>
                  <c:pt idx="111">
                    <c:v>2412-14-1104</c:v>
                  </c:pt>
                  <c:pt idx="112">
                    <c:v>2412-25-2401-02</c:v>
                  </c:pt>
                  <c:pt idx="113">
                    <c:v>2310-17-3201</c:v>
                  </c:pt>
                  <c:pt idx="114">
                    <c:v>2410-24-3106</c:v>
                  </c:pt>
                  <c:pt idx="115">
                    <c:v>2111-24-2201</c:v>
                  </c:pt>
                  <c:pt idx="116">
                    <c:v>2412-10-4401-02</c:v>
                  </c:pt>
                  <c:pt idx="117">
                    <c:v>2210-04-2102</c:v>
                  </c:pt>
                  <c:pt idx="118">
                    <c:v>2412-18-2301</c:v>
                  </c:pt>
                  <c:pt idx="119">
                    <c:v>2412-24-1401</c:v>
                  </c:pt>
                  <c:pt idx="120">
                    <c:v>2111-32-4101-01</c:v>
                  </c:pt>
                  <c:pt idx="121">
                    <c:v>2312-06-4201</c:v>
                  </c:pt>
                  <c:pt idx="122">
                    <c:v>2412-04-4301</c:v>
                  </c:pt>
                  <c:pt idx="123">
                    <c:v>2412-08-1102-02</c:v>
                  </c:pt>
                  <c:pt idx="124">
                    <c:v>2412-15-3301</c:v>
                  </c:pt>
                  <c:pt idx="125">
                    <c:v>2312-05-1201</c:v>
                  </c:pt>
                  <c:pt idx="126">
                    <c:v>2312-05-2102</c:v>
                  </c:pt>
                  <c:pt idx="127">
                    <c:v>2311-16-4302</c:v>
                  </c:pt>
                  <c:pt idx="128">
                    <c:v>2112-19-4201</c:v>
                  </c:pt>
                  <c:pt idx="129">
                    <c:v>2311-35-1101-01</c:v>
                  </c:pt>
                  <c:pt idx="130">
                    <c:v>2412-09-4101</c:v>
                  </c:pt>
                  <c:pt idx="131">
                    <c:v>2110-18-2101</c:v>
                  </c:pt>
                  <c:pt idx="132">
                    <c:v>2309-22-1101-01</c:v>
                  </c:pt>
                  <c:pt idx="133">
                    <c:v>2309-22-1101-01</c:v>
                  </c:pt>
                  <c:pt idx="134">
                    <c:v>2310-03-4101-01</c:v>
                  </c:pt>
                  <c:pt idx="135">
                    <c:v>2312-06-2201-02</c:v>
                  </c:pt>
                  <c:pt idx="136">
                    <c:v>2310-20-3201</c:v>
                  </c:pt>
                  <c:pt idx="137">
                    <c:v>2209-14-4201</c:v>
                  </c:pt>
                  <c:pt idx="138">
                    <c:v>2411-12-1102</c:v>
                  </c:pt>
                  <c:pt idx="139">
                    <c:v>2111-32-4101-04</c:v>
                  </c:pt>
                </c:lvl>
              </c:multiLvlStrCache>
            </c:multiLvlStrRef>
          </c:xVal>
          <c:yVal>
            <c:numRef>
              <c:f>'Land Analysis'!$AC$2:$AC$141</c:f>
              <c:numCache>
                <c:formatCode>General</c:formatCode>
                <c:ptCount val="1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36-4C82-A886-4F8DF8A35D4C}"/>
            </c:ext>
          </c:extLst>
        </c:ser>
        <c:ser>
          <c:idx val="2"/>
          <c:order val="2"/>
          <c:tx>
            <c:strRef>
              <c:f>'Land Analysis'!$P$1</c:f>
              <c:strCache>
                <c:ptCount val="1"/>
                <c:pt idx="0">
                  <c:v>Total Acres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multiLvlStrRef>
              <c:f>'Land Analysis'!$A$2:$AA$141</c:f>
              <c:multiLvlStrCache>
                <c:ptCount val="140"/>
                <c:lvl>
                  <c:pt idx="0">
                    <c:v>402</c:v>
                  </c:pt>
                  <c:pt idx="1">
                    <c:v>402</c:v>
                  </c:pt>
                  <c:pt idx="2">
                    <c:v>402</c:v>
                  </c:pt>
                  <c:pt idx="3">
                    <c:v>402</c:v>
                  </c:pt>
                  <c:pt idx="4">
                    <c:v>402</c:v>
                  </c:pt>
                  <c:pt idx="5">
                    <c:v>402</c:v>
                  </c:pt>
                  <c:pt idx="6">
                    <c:v>402</c:v>
                  </c:pt>
                  <c:pt idx="7">
                    <c:v>402</c:v>
                  </c:pt>
                  <c:pt idx="8">
                    <c:v>402</c:v>
                  </c:pt>
                  <c:pt idx="9">
                    <c:v>402</c:v>
                  </c:pt>
                  <c:pt idx="10">
                    <c:v>402</c:v>
                  </c:pt>
                  <c:pt idx="11">
                    <c:v>402</c:v>
                  </c:pt>
                  <c:pt idx="12">
                    <c:v>402</c:v>
                  </c:pt>
                  <c:pt idx="13">
                    <c:v>402</c:v>
                  </c:pt>
                  <c:pt idx="14">
                    <c:v>402</c:v>
                  </c:pt>
                  <c:pt idx="15">
                    <c:v>402</c:v>
                  </c:pt>
                  <c:pt idx="16">
                    <c:v>402</c:v>
                  </c:pt>
                  <c:pt idx="17">
                    <c:v>402</c:v>
                  </c:pt>
                  <c:pt idx="18">
                    <c:v>001</c:v>
                  </c:pt>
                  <c:pt idx="19">
                    <c:v>402</c:v>
                  </c:pt>
                  <c:pt idx="20">
                    <c:v>402</c:v>
                  </c:pt>
                  <c:pt idx="21">
                    <c:v>402</c:v>
                  </c:pt>
                  <c:pt idx="22">
                    <c:v>402</c:v>
                  </c:pt>
                  <c:pt idx="23">
                    <c:v>402</c:v>
                  </c:pt>
                  <c:pt idx="24">
                    <c:v>402</c:v>
                  </c:pt>
                  <c:pt idx="25">
                    <c:v>402</c:v>
                  </c:pt>
                  <c:pt idx="26">
                    <c:v>402</c:v>
                  </c:pt>
                  <c:pt idx="27">
                    <c:v>402</c:v>
                  </c:pt>
                  <c:pt idx="28">
                    <c:v>402</c:v>
                  </c:pt>
                  <c:pt idx="29">
                    <c:v>402</c:v>
                  </c:pt>
                  <c:pt idx="30">
                    <c:v>402</c:v>
                  </c:pt>
                  <c:pt idx="31">
                    <c:v>402</c:v>
                  </c:pt>
                  <c:pt idx="32">
                    <c:v>402</c:v>
                  </c:pt>
                  <c:pt idx="33">
                    <c:v>402</c:v>
                  </c:pt>
                  <c:pt idx="34">
                    <c:v>402</c:v>
                  </c:pt>
                  <c:pt idx="35">
                    <c:v>402</c:v>
                  </c:pt>
                  <c:pt idx="36">
                    <c:v>402</c:v>
                  </c:pt>
                  <c:pt idx="37">
                    <c:v>402</c:v>
                  </c:pt>
                  <c:pt idx="38">
                    <c:v>402</c:v>
                  </c:pt>
                  <c:pt idx="39">
                    <c:v>402</c:v>
                  </c:pt>
                  <c:pt idx="40">
                    <c:v>402</c:v>
                  </c:pt>
                  <c:pt idx="41">
                    <c:v>001</c:v>
                  </c:pt>
                  <c:pt idx="42">
                    <c:v>402</c:v>
                  </c:pt>
                  <c:pt idx="43">
                    <c:v>402</c:v>
                  </c:pt>
                  <c:pt idx="44">
                    <c:v>402</c:v>
                  </c:pt>
                  <c:pt idx="45">
                    <c:v>402</c:v>
                  </c:pt>
                  <c:pt idx="46">
                    <c:v>102</c:v>
                  </c:pt>
                  <c:pt idx="47">
                    <c:v>402</c:v>
                  </c:pt>
                  <c:pt idx="48">
                    <c:v>402</c:v>
                  </c:pt>
                  <c:pt idx="49">
                    <c:v>402</c:v>
                  </c:pt>
                  <c:pt idx="50">
                    <c:v>402</c:v>
                  </c:pt>
                  <c:pt idx="51">
                    <c:v>402</c:v>
                  </c:pt>
                  <c:pt idx="52">
                    <c:v>402</c:v>
                  </c:pt>
                  <c:pt idx="53">
                    <c:v>402</c:v>
                  </c:pt>
                  <c:pt idx="54">
                    <c:v>402</c:v>
                  </c:pt>
                  <c:pt idx="55">
                    <c:v>402</c:v>
                  </c:pt>
                  <c:pt idx="56">
                    <c:v>402</c:v>
                  </c:pt>
                  <c:pt idx="57">
                    <c:v>402</c:v>
                  </c:pt>
                  <c:pt idx="58">
                    <c:v>402</c:v>
                  </c:pt>
                  <c:pt idx="59">
                    <c:v>402</c:v>
                  </c:pt>
                  <c:pt idx="60">
                    <c:v>402</c:v>
                  </c:pt>
                  <c:pt idx="61">
                    <c:v>402</c:v>
                  </c:pt>
                  <c:pt idx="62">
                    <c:v>402</c:v>
                  </c:pt>
                  <c:pt idx="63">
                    <c:v>402</c:v>
                  </c:pt>
                  <c:pt idx="64">
                    <c:v>402</c:v>
                  </c:pt>
                  <c:pt idx="65">
                    <c:v>402</c:v>
                  </c:pt>
                  <c:pt idx="66">
                    <c:v>402</c:v>
                  </c:pt>
                  <c:pt idx="67">
                    <c:v>402</c:v>
                  </c:pt>
                  <c:pt idx="68">
                    <c:v>402</c:v>
                  </c:pt>
                  <c:pt idx="69">
                    <c:v>402</c:v>
                  </c:pt>
                  <c:pt idx="70">
                    <c:v>402</c:v>
                  </c:pt>
                  <c:pt idx="71">
                    <c:v>402</c:v>
                  </c:pt>
                  <c:pt idx="72">
                    <c:v>402</c:v>
                  </c:pt>
                  <c:pt idx="73">
                    <c:v>402</c:v>
                  </c:pt>
                  <c:pt idx="74">
                    <c:v>402</c:v>
                  </c:pt>
                  <c:pt idx="75">
                    <c:v>402</c:v>
                  </c:pt>
                  <c:pt idx="76">
                    <c:v>402</c:v>
                  </c:pt>
                  <c:pt idx="77">
                    <c:v>402</c:v>
                  </c:pt>
                  <c:pt idx="78">
                    <c:v>402</c:v>
                  </c:pt>
                  <c:pt idx="79">
                    <c:v>402</c:v>
                  </c:pt>
                  <c:pt idx="80">
                    <c:v>102</c:v>
                  </c:pt>
                  <c:pt idx="81">
                    <c:v>402</c:v>
                  </c:pt>
                  <c:pt idx="82">
                    <c:v>402</c:v>
                  </c:pt>
                  <c:pt idx="83">
                    <c:v>402</c:v>
                  </c:pt>
                  <c:pt idx="84">
                    <c:v>402</c:v>
                  </c:pt>
                  <c:pt idx="85">
                    <c:v>402</c:v>
                  </c:pt>
                  <c:pt idx="86">
                    <c:v>402</c:v>
                  </c:pt>
                  <c:pt idx="87">
                    <c:v>402</c:v>
                  </c:pt>
                  <c:pt idx="88">
                    <c:v>402</c:v>
                  </c:pt>
                  <c:pt idx="89">
                    <c:v>402</c:v>
                  </c:pt>
                  <c:pt idx="90">
                    <c:v>402</c:v>
                  </c:pt>
                  <c:pt idx="91">
                    <c:v>402</c:v>
                  </c:pt>
                  <c:pt idx="92">
                    <c:v>402</c:v>
                  </c:pt>
                  <c:pt idx="93">
                    <c:v>402</c:v>
                  </c:pt>
                  <c:pt idx="94">
                    <c:v>402</c:v>
                  </c:pt>
                  <c:pt idx="95">
                    <c:v>402</c:v>
                  </c:pt>
                  <c:pt idx="96">
                    <c:v>402</c:v>
                  </c:pt>
                  <c:pt idx="97">
                    <c:v>402</c:v>
                  </c:pt>
                  <c:pt idx="98">
                    <c:v>402</c:v>
                  </c:pt>
                  <c:pt idx="99">
                    <c:v>402</c:v>
                  </c:pt>
                  <c:pt idx="100">
                    <c:v>102</c:v>
                  </c:pt>
                  <c:pt idx="101">
                    <c:v>402</c:v>
                  </c:pt>
                  <c:pt idx="102">
                    <c:v>402</c:v>
                  </c:pt>
                  <c:pt idx="103">
                    <c:v>402</c:v>
                  </c:pt>
                  <c:pt idx="104">
                    <c:v>402</c:v>
                  </c:pt>
                  <c:pt idx="105">
                    <c:v>402</c:v>
                  </c:pt>
                  <c:pt idx="106">
                    <c:v>402</c:v>
                  </c:pt>
                  <c:pt idx="107">
                    <c:v>001</c:v>
                  </c:pt>
                  <c:pt idx="108">
                    <c:v>402</c:v>
                  </c:pt>
                  <c:pt idx="109">
                    <c:v>402</c:v>
                  </c:pt>
                  <c:pt idx="110">
                    <c:v>402</c:v>
                  </c:pt>
                  <c:pt idx="111">
                    <c:v>402</c:v>
                  </c:pt>
                  <c:pt idx="112">
                    <c:v>402</c:v>
                  </c:pt>
                  <c:pt idx="113">
                    <c:v>402</c:v>
                  </c:pt>
                  <c:pt idx="114">
                    <c:v>001</c:v>
                  </c:pt>
                  <c:pt idx="115">
                    <c:v>402</c:v>
                  </c:pt>
                  <c:pt idx="116">
                    <c:v>102</c:v>
                  </c:pt>
                  <c:pt idx="117">
                    <c:v>402</c:v>
                  </c:pt>
                  <c:pt idx="118">
                    <c:v>402</c:v>
                  </c:pt>
                  <c:pt idx="119">
                    <c:v>402</c:v>
                  </c:pt>
                  <c:pt idx="120">
                    <c:v>402</c:v>
                  </c:pt>
                  <c:pt idx="121">
                    <c:v>402</c:v>
                  </c:pt>
                  <c:pt idx="122">
                    <c:v>402</c:v>
                  </c:pt>
                  <c:pt idx="123">
                    <c:v>402</c:v>
                  </c:pt>
                  <c:pt idx="124">
                    <c:v>102</c:v>
                  </c:pt>
                  <c:pt idx="125">
                    <c:v>402</c:v>
                  </c:pt>
                  <c:pt idx="126">
                    <c:v>402</c:v>
                  </c:pt>
                  <c:pt idx="127">
                    <c:v>402</c:v>
                  </c:pt>
                  <c:pt idx="128">
                    <c:v>402</c:v>
                  </c:pt>
                  <c:pt idx="129">
                    <c:v>402</c:v>
                  </c:pt>
                  <c:pt idx="130">
                    <c:v>102</c:v>
                  </c:pt>
                  <c:pt idx="131">
                    <c:v>402</c:v>
                  </c:pt>
                  <c:pt idx="132">
                    <c:v>402</c:v>
                  </c:pt>
                  <c:pt idx="133">
                    <c:v>402</c:v>
                  </c:pt>
                  <c:pt idx="134">
                    <c:v>402</c:v>
                  </c:pt>
                  <c:pt idx="135">
                    <c:v>402</c:v>
                  </c:pt>
                  <c:pt idx="136">
                    <c:v>402</c:v>
                  </c:pt>
                  <c:pt idx="137">
                    <c:v>402</c:v>
                  </c:pt>
                  <c:pt idx="138">
                    <c:v>402</c:v>
                  </c:pt>
                  <c:pt idx="139">
                    <c:v>402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0</c:v>
                  </c:pt>
                  <c:pt idx="9">
                    <c:v>1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1</c:v>
                  </c:pt>
                  <c:pt idx="72">
                    <c:v>1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1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1</c:v>
                  </c:pt>
                  <c:pt idx="88">
                    <c:v>0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1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1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1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1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0</c:v>
                  </c:pt>
                  <c:pt idx="93">
                    <c:v>1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</c:lvl>
                <c:lvl>
                  <c:pt idx="1">
                    <c:v>CLAM LAKE #1</c:v>
                  </c:pt>
                  <c:pt idx="2">
                    <c:v>SPRINGVILLE</c:v>
                  </c:pt>
                  <c:pt idx="4">
                    <c:v>ACREAGES</c:v>
                  </c:pt>
                  <c:pt idx="6">
                    <c:v>CEDAR CREEK</c:v>
                  </c:pt>
                  <c:pt idx="7">
                    <c:v>SOUTH BRANCH</c:v>
                  </c:pt>
                  <c:pt idx="9">
                    <c:v>HARING TWP #1</c:v>
                  </c:pt>
                  <c:pt idx="11">
                    <c:v>CEDAR CREEK</c:v>
                  </c:pt>
                  <c:pt idx="14">
                    <c:v>WEXFORD</c:v>
                  </c:pt>
                  <c:pt idx="19">
                    <c:v>ACREAGES</c:v>
                  </c:pt>
                  <c:pt idx="32">
                    <c:v>ACREAGES</c:v>
                  </c:pt>
                  <c:pt idx="35">
                    <c:v>GREENWOOD</c:v>
                  </c:pt>
                  <c:pt idx="39">
                    <c:v>HANOVER</c:v>
                  </c:pt>
                  <c:pt idx="40">
                    <c:v>ACREAGES</c:v>
                  </c:pt>
                  <c:pt idx="43">
                    <c:v>ACREAGES</c:v>
                  </c:pt>
                  <c:pt idx="44">
                    <c:v>ACREAGES</c:v>
                  </c:pt>
                  <c:pt idx="45">
                    <c:v>ACREAGES</c:v>
                  </c:pt>
                  <c:pt idx="46">
                    <c:v>CLAM LAKE #2</c:v>
                  </c:pt>
                  <c:pt idx="47">
                    <c:v>ACREAGES</c:v>
                  </c:pt>
                  <c:pt idx="50">
                    <c:v>SLAGLE</c:v>
                  </c:pt>
                  <c:pt idx="53">
                    <c:v>ACREAGES</c:v>
                  </c:pt>
                  <c:pt idx="54">
                    <c:v>ACREAGES</c:v>
                  </c:pt>
                  <c:pt idx="55">
                    <c:v>ACREAGES</c:v>
                  </c:pt>
                  <c:pt idx="56">
                    <c:v>ACREAGES</c:v>
                  </c:pt>
                  <c:pt idx="58">
                    <c:v>ACREAGES</c:v>
                  </c:pt>
                  <c:pt idx="59">
                    <c:v>CEDAR CREEK</c:v>
                  </c:pt>
                  <c:pt idx="61">
                    <c:v>ACREAGES</c:v>
                  </c:pt>
                  <c:pt idx="62">
                    <c:v>ACREAGES</c:v>
                  </c:pt>
                  <c:pt idx="63">
                    <c:v>HARING TWP #1</c:v>
                  </c:pt>
                  <c:pt idx="66">
                    <c:v>SPRINGVILLE</c:v>
                  </c:pt>
                  <c:pt idx="67">
                    <c:v>BOON</c:v>
                  </c:pt>
                  <c:pt idx="68">
                    <c:v>ACREAGES</c:v>
                  </c:pt>
                  <c:pt idx="69">
                    <c:v>ACREAGES</c:v>
                  </c:pt>
                  <c:pt idx="71">
                    <c:v>CLAM LAKE #1</c:v>
                  </c:pt>
                  <c:pt idx="72">
                    <c:v>ACREAGES</c:v>
                  </c:pt>
                  <c:pt idx="74">
                    <c:v>BOON</c:v>
                  </c:pt>
                  <c:pt idx="76">
                    <c:v>SELMA TWP #1</c:v>
                  </c:pt>
                  <c:pt idx="77">
                    <c:v>CHERRY GROVE TWP #3</c:v>
                  </c:pt>
                  <c:pt idx="80">
                    <c:v>ACREAGES</c:v>
                  </c:pt>
                  <c:pt idx="81">
                    <c:v>ACREAGES</c:v>
                  </c:pt>
                  <c:pt idx="85">
                    <c:v>ACREAGES</c:v>
                  </c:pt>
                  <c:pt idx="87">
                    <c:v>CEDAR CREEK</c:v>
                  </c:pt>
                  <c:pt idx="88">
                    <c:v>HARING TWP #1</c:v>
                  </c:pt>
                  <c:pt idx="90">
                    <c:v>COLFAX</c:v>
                  </c:pt>
                  <c:pt idx="91">
                    <c:v>ACREAGES</c:v>
                  </c:pt>
                  <c:pt idx="92">
                    <c:v>COLFAX</c:v>
                  </c:pt>
                  <c:pt idx="93">
                    <c:v>CLAM LAKE #2</c:v>
                  </c:pt>
                  <c:pt idx="94">
                    <c:v>CLAM LAKE #1</c:v>
                  </c:pt>
                  <c:pt idx="96">
                    <c:v>ACREAGES</c:v>
                  </c:pt>
                  <c:pt idx="97">
                    <c:v>ACREAGES</c:v>
                  </c:pt>
                  <c:pt idx="98">
                    <c:v>ACREAGES</c:v>
                  </c:pt>
                  <c:pt idx="100">
                    <c:v>ACREAGES</c:v>
                  </c:pt>
                  <c:pt idx="101">
                    <c:v>CEDAR CREEK</c:v>
                  </c:pt>
                  <c:pt idx="102">
                    <c:v>CEDAR CREEK</c:v>
                  </c:pt>
                  <c:pt idx="105">
                    <c:v>CEDAR CREEK</c:v>
                  </c:pt>
                  <c:pt idx="106">
                    <c:v>CEDAR CREEK</c:v>
                  </c:pt>
                  <c:pt idx="108">
                    <c:v>ACREAGES</c:v>
                  </c:pt>
                  <c:pt idx="109">
                    <c:v>COLFAX</c:v>
                  </c:pt>
                  <c:pt idx="110">
                    <c:v>WEXFORD</c:v>
                  </c:pt>
                  <c:pt idx="111">
                    <c:v>WEXFORD</c:v>
                  </c:pt>
                  <c:pt idx="112">
                    <c:v>WEXFORD</c:v>
                  </c:pt>
                  <c:pt idx="113">
                    <c:v>ACREAGES</c:v>
                  </c:pt>
                  <c:pt idx="115">
                    <c:v>ACREAGES</c:v>
                  </c:pt>
                  <c:pt idx="116">
                    <c:v>ACREAGES</c:v>
                  </c:pt>
                  <c:pt idx="120">
                    <c:v>ACREAGES</c:v>
                  </c:pt>
                  <c:pt idx="122">
                    <c:v>ACREAGES</c:v>
                  </c:pt>
                  <c:pt idx="123">
                    <c:v>ACREAGES</c:v>
                  </c:pt>
                  <c:pt idx="124">
                    <c:v>ACREAGES</c:v>
                  </c:pt>
                  <c:pt idx="127">
                    <c:v>ACREAGES</c:v>
                  </c:pt>
                  <c:pt idx="128">
                    <c:v>SOUTH BRANCH</c:v>
                  </c:pt>
                  <c:pt idx="129">
                    <c:v>ACREAGES</c:v>
                  </c:pt>
                  <c:pt idx="130">
                    <c:v>ACREAGES</c:v>
                  </c:pt>
                  <c:pt idx="131">
                    <c:v>ACREAGES</c:v>
                  </c:pt>
                  <c:pt idx="132">
                    <c:v>CEDAR CREEK</c:v>
                  </c:pt>
                  <c:pt idx="133">
                    <c:v>CEDAR CREEK</c:v>
                  </c:pt>
                  <c:pt idx="134">
                    <c:v>ACREAGES</c:v>
                  </c:pt>
                  <c:pt idx="135">
                    <c:v>ACREAGES</c:v>
                  </c:pt>
                  <c:pt idx="136">
                    <c:v>ACREAGES</c:v>
                  </c:pt>
                  <c:pt idx="137">
                    <c:v>ACREAGES</c:v>
                  </c:pt>
                  <c:pt idx="138">
                    <c:v>ACREAGES</c:v>
                  </c:pt>
                  <c:pt idx="139">
                    <c:v>HENDERSON</c:v>
                  </c:pt>
                </c:lvl>
                <c:lvl>
                  <c:pt idx="15">
                    <c:v>2209-35-3101-03</c:v>
                  </c:pt>
                  <c:pt idx="17">
                    <c:v>2209-29-4108-03</c:v>
                  </c:pt>
                  <c:pt idx="18">
                    <c:v>2209-16-2112</c:v>
                  </c:pt>
                  <c:pt idx="21">
                    <c:v>2410-24-3402, 2410-24-3403</c:v>
                  </c:pt>
                  <c:pt idx="22">
                    <c:v>2410-24-3402, 2410-24-3403</c:v>
                  </c:pt>
                  <c:pt idx="37">
                    <c:v>2109-08-3308-02</c:v>
                  </c:pt>
                  <c:pt idx="38">
                    <c:v>2209-16-2108, 2209-16-2109, 2209-16-2110</c:v>
                  </c:pt>
                  <c:pt idx="41">
                    <c:v>2410-24-3105</c:v>
                  </c:pt>
                  <c:pt idx="67">
                    <c:v>2211-33-3323</c:v>
                  </c:pt>
                  <c:pt idx="73">
                    <c:v>2209-04-4303</c:v>
                  </c:pt>
                  <c:pt idx="75">
                    <c:v>2309-CH-11</c:v>
                  </c:pt>
                  <c:pt idx="82">
                    <c:v>2209-14-2206</c:v>
                  </c:pt>
                  <c:pt idx="86">
                    <c:v>2409-27-2201-04, 2409-27-2201-05, 2409-27-2201-06</c:v>
                  </c:pt>
                  <c:pt idx="87">
                    <c:v>2309-33-4203, 2309-33-4201</c:v>
                  </c:pt>
                  <c:pt idx="88">
                    <c:v>2209-19-1305-04, 2209-19-1305-05, 2209-19-1305-06, 2209-19-1305-07</c:v>
                  </c:pt>
                  <c:pt idx="89">
                    <c:v>2309-CH-07, 2309-CH-09, 2309-CH-10, 2309-CH-11</c:v>
                  </c:pt>
                  <c:pt idx="91">
                    <c:v>2209-14-2204, 2209-14-2205</c:v>
                  </c:pt>
                  <c:pt idx="95">
                    <c:v>2309-16-3201-05</c:v>
                  </c:pt>
                  <c:pt idx="98">
                    <c:v>2311-23-1106, 2311-23-1103</c:v>
                  </c:pt>
                  <c:pt idx="107">
                    <c:v>2211-RMP-05</c:v>
                  </c:pt>
                  <c:pt idx="112">
                    <c:v>2412-25-2401-03</c:v>
                  </c:pt>
                  <c:pt idx="114">
                    <c:v>2410-24-3103-01, 2410-24-3404-01, 2410-24-3404-02, 2410-24-3105</c:v>
                  </c:pt>
                  <c:pt idx="118">
                    <c:v>2412-18-2303</c:v>
                  </c:pt>
                  <c:pt idx="119">
                    <c:v>2412-24-1402</c:v>
                  </c:pt>
                  <c:pt idx="139">
                    <c:v>2111-32-3401, 2111-32-3402</c:v>
                  </c:pt>
                </c:lvl>
                <c:lvl>
                  <c:pt idx="0">
                    <c:v>691/289</c:v>
                  </c:pt>
                  <c:pt idx="1">
                    <c:v>692/1156</c:v>
                  </c:pt>
                  <c:pt idx="2">
                    <c:v>689/2551</c:v>
                  </c:pt>
                  <c:pt idx="3">
                    <c:v>693/562</c:v>
                  </c:pt>
                  <c:pt idx="4">
                    <c:v>693/2626</c:v>
                  </c:pt>
                  <c:pt idx="5">
                    <c:v>694/1746</c:v>
                  </c:pt>
                  <c:pt idx="6">
                    <c:v>693/1732</c:v>
                  </c:pt>
                  <c:pt idx="7">
                    <c:v>694/2634</c:v>
                  </c:pt>
                  <c:pt idx="8">
                    <c:v>694/1574</c:v>
                  </c:pt>
                  <c:pt idx="9">
                    <c:v>690/833</c:v>
                  </c:pt>
                  <c:pt idx="10">
                    <c:v>690/81</c:v>
                  </c:pt>
                  <c:pt idx="11">
                    <c:v>694/2252</c:v>
                  </c:pt>
                  <c:pt idx="12">
                    <c:v>694/2599</c:v>
                  </c:pt>
                  <c:pt idx="13">
                    <c:v>690/77</c:v>
                  </c:pt>
                  <c:pt idx="14">
                    <c:v>691/569</c:v>
                  </c:pt>
                  <c:pt idx="15">
                    <c:v>690/1742</c:v>
                  </c:pt>
                  <c:pt idx="16">
                    <c:v>693/411</c:v>
                  </c:pt>
                  <c:pt idx="17">
                    <c:v>690/258</c:v>
                  </c:pt>
                  <c:pt idx="18">
                    <c:v>690/75</c:v>
                  </c:pt>
                  <c:pt idx="19">
                    <c:v>693/1372</c:v>
                  </c:pt>
                  <c:pt idx="20">
                    <c:v>690/2900</c:v>
                  </c:pt>
                  <c:pt idx="21">
                    <c:v>690/1768</c:v>
                  </c:pt>
                  <c:pt idx="22">
                    <c:v>694/596</c:v>
                  </c:pt>
                  <c:pt idx="23">
                    <c:v>690/2321</c:v>
                  </c:pt>
                  <c:pt idx="24">
                    <c:v>690/1007</c:v>
                  </c:pt>
                  <c:pt idx="25">
                    <c:v>692/73</c:v>
                  </c:pt>
                  <c:pt idx="26">
                    <c:v>691/1684</c:v>
                  </c:pt>
                  <c:pt idx="27">
                    <c:v>692/1259</c:v>
                  </c:pt>
                  <c:pt idx="28">
                    <c:v>693/819</c:v>
                  </c:pt>
                  <c:pt idx="29">
                    <c:v>689/2867</c:v>
                  </c:pt>
                  <c:pt idx="30">
                    <c:v>690/1129</c:v>
                  </c:pt>
                  <c:pt idx="31">
                    <c:v>692/2781</c:v>
                  </c:pt>
                  <c:pt idx="32">
                    <c:v>692/2734</c:v>
                  </c:pt>
                  <c:pt idx="33">
                    <c:v>690/1343</c:v>
                  </c:pt>
                  <c:pt idx="34">
                    <c:v>690/383</c:v>
                  </c:pt>
                  <c:pt idx="35">
                    <c:v>694/2709</c:v>
                  </c:pt>
                  <c:pt idx="36">
                    <c:v>692/1231</c:v>
                  </c:pt>
                  <c:pt idx="37">
                    <c:v>693/403</c:v>
                  </c:pt>
                  <c:pt idx="38">
                    <c:v>690/509</c:v>
                  </c:pt>
                  <c:pt idx="39">
                    <c:v>691/1152</c:v>
                  </c:pt>
                  <c:pt idx="40">
                    <c:v>694/1204</c:v>
                  </c:pt>
                  <c:pt idx="41">
                    <c:v>691/414</c:v>
                  </c:pt>
                  <c:pt idx="42">
                    <c:v>691/247</c:v>
                  </c:pt>
                  <c:pt idx="43">
                    <c:v>694/2025</c:v>
                  </c:pt>
                  <c:pt idx="44">
                    <c:v>692/2872</c:v>
                  </c:pt>
                  <c:pt idx="45">
                    <c:v>694/543</c:v>
                  </c:pt>
                  <c:pt idx="46">
                    <c:v>693/2112</c:v>
                  </c:pt>
                  <c:pt idx="47">
                    <c:v>693/1133</c:v>
                  </c:pt>
                  <c:pt idx="48">
                    <c:v>690/2874</c:v>
                  </c:pt>
                  <c:pt idx="49">
                    <c:v>689/2482</c:v>
                  </c:pt>
                  <c:pt idx="50">
                    <c:v>692/2617</c:v>
                  </c:pt>
                  <c:pt idx="51">
                    <c:v>691/2136</c:v>
                  </c:pt>
                  <c:pt idx="52">
                    <c:v>692/95</c:v>
                  </c:pt>
                  <c:pt idx="53">
                    <c:v>694/1226</c:v>
                  </c:pt>
                  <c:pt idx="54">
                    <c:v>692/1760</c:v>
                  </c:pt>
                  <c:pt idx="55">
                    <c:v>693/2547</c:v>
                  </c:pt>
                  <c:pt idx="56">
                    <c:v>694/2702</c:v>
                  </c:pt>
                  <c:pt idx="57">
                    <c:v>690/707</c:v>
                  </c:pt>
                  <c:pt idx="58">
                    <c:v>693/1011</c:v>
                  </c:pt>
                  <c:pt idx="59">
                    <c:v>693/1916</c:v>
                  </c:pt>
                  <c:pt idx="60">
                    <c:v>690/708</c:v>
                  </c:pt>
                  <c:pt idx="61">
                    <c:v>694/2211</c:v>
                  </c:pt>
                  <c:pt idx="62">
                    <c:v>694/2171</c:v>
                  </c:pt>
                  <c:pt idx="63">
                    <c:v>690/2038</c:v>
                  </c:pt>
                  <c:pt idx="64">
                    <c:v>691/371</c:v>
                  </c:pt>
                  <c:pt idx="65">
                    <c:v>691/763</c:v>
                  </c:pt>
                  <c:pt idx="66">
                    <c:v>693/1329</c:v>
                  </c:pt>
                  <c:pt idx="67">
                    <c:v>694/1293</c:v>
                  </c:pt>
                  <c:pt idx="68">
                    <c:v>694/2169</c:v>
                  </c:pt>
                  <c:pt idx="69">
                    <c:v>694/2183</c:v>
                  </c:pt>
                  <c:pt idx="70">
                    <c:v>690/1329</c:v>
                  </c:pt>
                  <c:pt idx="71">
                    <c:v>694/2763</c:v>
                  </c:pt>
                  <c:pt idx="72">
                    <c:v>692/1577</c:v>
                  </c:pt>
                  <c:pt idx="73">
                    <c:v>694/2388</c:v>
                  </c:pt>
                  <c:pt idx="74">
                    <c:v>689/2681</c:v>
                  </c:pt>
                  <c:pt idx="75">
                    <c:v>694/757</c:v>
                  </c:pt>
                  <c:pt idx="76">
                    <c:v>694/1400</c:v>
                  </c:pt>
                  <c:pt idx="77">
                    <c:v>693/2689</c:v>
                  </c:pt>
                  <c:pt idx="78">
                    <c:v>692/1486</c:v>
                  </c:pt>
                  <c:pt idx="79">
                    <c:v>690/1878</c:v>
                  </c:pt>
                  <c:pt idx="80">
                    <c:v>693/2446</c:v>
                  </c:pt>
                  <c:pt idx="81">
                    <c:v>693/755</c:v>
                  </c:pt>
                  <c:pt idx="82">
                    <c:v>690/1410</c:v>
                  </c:pt>
                  <c:pt idx="83">
                    <c:v>689/2483</c:v>
                  </c:pt>
                  <c:pt idx="84">
                    <c:v>690/2490</c:v>
                  </c:pt>
                  <c:pt idx="85">
                    <c:v>694/2691</c:v>
                  </c:pt>
                  <c:pt idx="86">
                    <c:v>691/1826</c:v>
                  </c:pt>
                  <c:pt idx="87">
                    <c:v>694/559</c:v>
                  </c:pt>
                  <c:pt idx="88">
                    <c:v>690/987</c:v>
                  </c:pt>
                  <c:pt idx="89">
                    <c:v>693/1650</c:v>
                  </c:pt>
                  <c:pt idx="90">
                    <c:v>693/1708</c:v>
                  </c:pt>
                  <c:pt idx="91">
                    <c:v>694/414</c:v>
                  </c:pt>
                  <c:pt idx="92">
                    <c:v>693/1992</c:v>
                  </c:pt>
                  <c:pt idx="93">
                    <c:v>691/2002</c:v>
                  </c:pt>
                  <c:pt idx="94">
                    <c:v>693/2143</c:v>
                  </c:pt>
                  <c:pt idx="95">
                    <c:v>690/1163</c:v>
                  </c:pt>
                  <c:pt idx="96">
                    <c:v>693/1504</c:v>
                  </c:pt>
                  <c:pt idx="97">
                    <c:v>693/1733</c:v>
                  </c:pt>
                  <c:pt idx="98">
                    <c:v>694/2213</c:v>
                  </c:pt>
                  <c:pt idx="99">
                    <c:v>690/121</c:v>
                  </c:pt>
                  <c:pt idx="100">
                    <c:v>693/1219</c:v>
                  </c:pt>
                  <c:pt idx="101">
                    <c:v>690/2644</c:v>
                  </c:pt>
                  <c:pt idx="102">
                    <c:v>691/1423</c:v>
                  </c:pt>
                  <c:pt idx="103">
                    <c:v>691/2982</c:v>
                  </c:pt>
                  <c:pt idx="104">
                    <c:v>690/384</c:v>
                  </c:pt>
                  <c:pt idx="105">
                    <c:v>691/2691</c:v>
                  </c:pt>
                  <c:pt idx="106">
                    <c:v>691/2692</c:v>
                  </c:pt>
                  <c:pt idx="107">
                    <c:v>692/278</c:v>
                  </c:pt>
                  <c:pt idx="108">
                    <c:v>693/1622</c:v>
                  </c:pt>
                  <c:pt idx="109">
                    <c:v>691/1384</c:v>
                  </c:pt>
                  <c:pt idx="110">
                    <c:v>692/1588</c:v>
                  </c:pt>
                  <c:pt idx="111">
                    <c:v>690/2834</c:v>
                  </c:pt>
                  <c:pt idx="112">
                    <c:v>691/123</c:v>
                  </c:pt>
                  <c:pt idx="113">
                    <c:v>692/1755</c:v>
                  </c:pt>
                  <c:pt idx="114">
                    <c:v>692/2596</c:v>
                  </c:pt>
                  <c:pt idx="115">
                    <c:v>691/261</c:v>
                  </c:pt>
                  <c:pt idx="116">
                    <c:v>693/567</c:v>
                  </c:pt>
                  <c:pt idx="117">
                    <c:v>692/1135</c:v>
                  </c:pt>
                  <c:pt idx="118">
                    <c:v>691/1422</c:v>
                  </c:pt>
                  <c:pt idx="119">
                    <c:v>692/1320</c:v>
                  </c:pt>
                  <c:pt idx="120">
                    <c:v>690/1762</c:v>
                  </c:pt>
                  <c:pt idx="121">
                    <c:v>691/2382</c:v>
                  </c:pt>
                  <c:pt idx="122">
                    <c:v>694/2377</c:v>
                  </c:pt>
                  <c:pt idx="123">
                    <c:v>694/433</c:v>
                  </c:pt>
                  <c:pt idx="124">
                    <c:v>690/96</c:v>
                  </c:pt>
                  <c:pt idx="125">
                    <c:v>691/1484</c:v>
                  </c:pt>
                  <c:pt idx="126">
                    <c:v>692/275</c:v>
                  </c:pt>
                  <c:pt idx="127">
                    <c:v>691/44</c:v>
                  </c:pt>
                  <c:pt idx="128">
                    <c:v>691/2766</c:v>
                  </c:pt>
                  <c:pt idx="129">
                    <c:v>694/1913</c:v>
                  </c:pt>
                  <c:pt idx="130">
                    <c:v>690/1834</c:v>
                  </c:pt>
                  <c:pt idx="131">
                    <c:v>692/1291</c:v>
                  </c:pt>
                  <c:pt idx="132">
                    <c:v>692/2387</c:v>
                  </c:pt>
                  <c:pt idx="133">
                    <c:v>690/1315</c:v>
                  </c:pt>
                  <c:pt idx="134">
                    <c:v>692/560</c:v>
                  </c:pt>
                  <c:pt idx="135">
                    <c:v>694/2320</c:v>
                  </c:pt>
                  <c:pt idx="136">
                    <c:v>691/1595</c:v>
                  </c:pt>
                  <c:pt idx="137">
                    <c:v>694/1691</c:v>
                  </c:pt>
                  <c:pt idx="138">
                    <c:v>694/2727</c:v>
                  </c:pt>
                  <c:pt idx="139">
                    <c:v>690/1761</c:v>
                  </c:pt>
                </c:lvl>
                <c:lvl>
                  <c:pt idx="4">
                    <c:v>RES</c:v>
                  </c:pt>
                  <c:pt idx="6">
                    <c:v>5</c:v>
                  </c:pt>
                  <c:pt idx="7">
                    <c:v>RES</c:v>
                  </c:pt>
                  <c:pt idx="9">
                    <c:v>5</c:v>
                  </c:pt>
                  <c:pt idx="11">
                    <c:v>5</c:v>
                  </c:pt>
                  <c:pt idx="35">
                    <c:v>5</c:v>
                  </c:pt>
                  <c:pt idx="39">
                    <c:v>RES</c:v>
                  </c:pt>
                  <c:pt idx="40">
                    <c:v>5</c:v>
                  </c:pt>
                  <c:pt idx="47">
                    <c:v>5</c:v>
                  </c:pt>
                  <c:pt idx="61">
                    <c:v>5</c:v>
                  </c:pt>
                  <c:pt idx="66">
                    <c:v>5</c:v>
                  </c:pt>
                  <c:pt idx="67">
                    <c:v>RES</c:v>
                  </c:pt>
                  <c:pt idx="71">
                    <c:v>5</c:v>
                  </c:pt>
                  <c:pt idx="72">
                    <c:v>5</c:v>
                  </c:pt>
                  <c:pt idx="80">
                    <c:v>1</c:v>
                  </c:pt>
                  <c:pt idx="90">
                    <c:v>5</c:v>
                  </c:pt>
                  <c:pt idx="94">
                    <c:v>5</c:v>
                  </c:pt>
                  <c:pt idx="100">
                    <c:v>1</c:v>
                  </c:pt>
                  <c:pt idx="101">
                    <c:v>5</c:v>
                  </c:pt>
                  <c:pt idx="102">
                    <c:v>5</c:v>
                  </c:pt>
                  <c:pt idx="108">
                    <c:v>5</c:v>
                  </c:pt>
                  <c:pt idx="110">
                    <c:v>1</c:v>
                  </c:pt>
                  <c:pt idx="111">
                    <c:v>1</c:v>
                  </c:pt>
                  <c:pt idx="115">
                    <c:v>RES</c:v>
                  </c:pt>
                  <c:pt idx="127">
                    <c:v>1</c:v>
                  </c:pt>
                  <c:pt idx="128">
                    <c:v>5</c:v>
                  </c:pt>
                  <c:pt idx="130">
                    <c:v>1</c:v>
                  </c:pt>
                  <c:pt idx="135">
                    <c:v>RES</c:v>
                  </c:pt>
                  <c:pt idx="136">
                    <c:v>1</c:v>
                  </c:pt>
                  <c:pt idx="138">
                    <c:v>5</c:v>
                  </c:pt>
                  <c:pt idx="139">
                    <c:v>7</c:v>
                  </c:pt>
                </c:lvl>
                <c:lvl>
                  <c:pt idx="0">
                    <c:v>100.00 </c:v>
                  </c:pt>
                  <c:pt idx="1">
                    <c:v>118.00 </c:v>
                  </c:pt>
                  <c:pt idx="2">
                    <c:v>99.00 </c:v>
                  </c:pt>
                  <c:pt idx="3">
                    <c:v>0.00 </c:v>
                  </c:pt>
                  <c:pt idx="4">
                    <c:v>165.00 </c:v>
                  </c:pt>
                  <c:pt idx="5">
                    <c:v>183.00 </c:v>
                  </c:pt>
                  <c:pt idx="6">
                    <c:v>160.00 </c:v>
                  </c:pt>
                  <c:pt idx="7">
                    <c:v>0.00 </c:v>
                  </c:pt>
                  <c:pt idx="8">
                    <c:v>0.00 </c:v>
                  </c:pt>
                  <c:pt idx="9">
                    <c:v>233.00 </c:v>
                  </c:pt>
                  <c:pt idx="10">
                    <c:v>150.00 </c:v>
                  </c:pt>
                  <c:pt idx="11">
                    <c:v>156.00 </c:v>
                  </c:pt>
                  <c:pt idx="12">
                    <c:v>0.00 </c:v>
                  </c:pt>
                  <c:pt idx="13">
                    <c:v>161.00 </c:v>
                  </c:pt>
                  <c:pt idx="14">
                    <c:v>189.40 </c:v>
                  </c:pt>
                  <c:pt idx="15">
                    <c:v>350.00 </c:v>
                  </c:pt>
                  <c:pt idx="16">
                    <c:v>0.00 </c:v>
                  </c:pt>
                  <c:pt idx="17">
                    <c:v>165.00 </c:v>
                  </c:pt>
                  <c:pt idx="18">
                    <c:v>0.00 </c:v>
                  </c:pt>
                  <c:pt idx="19">
                    <c:v>206.00 </c:v>
                  </c:pt>
                  <c:pt idx="20">
                    <c:v>325.00 </c:v>
                  </c:pt>
                  <c:pt idx="21">
                    <c:v>164.00 </c:v>
                  </c:pt>
                  <c:pt idx="22">
                    <c:v>164.00 </c:v>
                  </c:pt>
                  <c:pt idx="23">
                    <c:v>264.00 </c:v>
                  </c:pt>
                  <c:pt idx="24">
                    <c:v>264.00 </c:v>
                  </c:pt>
                  <c:pt idx="25">
                    <c:v>264.00 </c:v>
                  </c:pt>
                  <c:pt idx="26">
                    <c:v>264.00 </c:v>
                  </c:pt>
                  <c:pt idx="27">
                    <c:v>308.00 </c:v>
                  </c:pt>
                  <c:pt idx="28">
                    <c:v>236.00 </c:v>
                  </c:pt>
                  <c:pt idx="29">
                    <c:v>310.00 </c:v>
                  </c:pt>
                  <c:pt idx="30">
                    <c:v>323.00 </c:v>
                  </c:pt>
                  <c:pt idx="31">
                    <c:v>0.00 </c:v>
                  </c:pt>
                  <c:pt idx="32">
                    <c:v>0.00 </c:v>
                  </c:pt>
                  <c:pt idx="33">
                    <c:v>166.00 </c:v>
                  </c:pt>
                  <c:pt idx="34">
                    <c:v>335.50 </c:v>
                  </c:pt>
                  <c:pt idx="35">
                    <c:v>660.00 </c:v>
                  </c:pt>
                  <c:pt idx="36">
                    <c:v>442.00 </c:v>
                  </c:pt>
                  <c:pt idx="37">
                    <c:v>328.00 </c:v>
                  </c:pt>
                  <c:pt idx="38">
                    <c:v>600.00 </c:v>
                  </c:pt>
                  <c:pt idx="39">
                    <c:v>980.00 </c:v>
                  </c:pt>
                  <c:pt idx="40">
                    <c:v>429.88 </c:v>
                  </c:pt>
                  <c:pt idx="41">
                    <c:v>932.00 </c:v>
                  </c:pt>
                  <c:pt idx="42">
                    <c:v>559.00 </c:v>
                  </c:pt>
                  <c:pt idx="43">
                    <c:v>0.00 </c:v>
                  </c:pt>
                  <c:pt idx="44">
                    <c:v>0.00 </c:v>
                  </c:pt>
                  <c:pt idx="45">
                    <c:v>0.00 </c:v>
                  </c:pt>
                  <c:pt idx="46">
                    <c:v>0.00 </c:v>
                  </c:pt>
                  <c:pt idx="47">
                    <c:v>655.00 </c:v>
                  </c:pt>
                  <c:pt idx="48">
                    <c:v>330.00 </c:v>
                  </c:pt>
                  <c:pt idx="49">
                    <c:v>330.00 </c:v>
                  </c:pt>
                  <c:pt idx="50">
                    <c:v>330.00 </c:v>
                  </c:pt>
                  <c:pt idx="51">
                    <c:v>330.00 </c:v>
                  </c:pt>
                  <c:pt idx="52">
                    <c:v>330.00 </c:v>
                  </c:pt>
                  <c:pt idx="53">
                    <c:v>657.71 </c:v>
                  </c:pt>
                  <c:pt idx="54">
                    <c:v>0.00 </c:v>
                  </c:pt>
                  <c:pt idx="55">
                    <c:v>0.00 </c:v>
                  </c:pt>
                  <c:pt idx="56">
                    <c:v>346.00 </c:v>
                  </c:pt>
                  <c:pt idx="57">
                    <c:v>330.00 </c:v>
                  </c:pt>
                  <c:pt idx="58">
                    <c:v>0.00 </c:v>
                  </c:pt>
                  <c:pt idx="59">
                    <c:v>654.00 </c:v>
                  </c:pt>
                  <c:pt idx="60">
                    <c:v>330.50 </c:v>
                  </c:pt>
                  <c:pt idx="61">
                    <c:v>0.00 </c:v>
                  </c:pt>
                  <c:pt idx="62">
                    <c:v>0.00 </c:v>
                  </c:pt>
                  <c:pt idx="63">
                    <c:v>323.00 </c:v>
                  </c:pt>
                  <c:pt idx="64">
                    <c:v>332.00 </c:v>
                  </c:pt>
                  <c:pt idx="65">
                    <c:v>332.00 </c:v>
                  </c:pt>
                  <c:pt idx="66">
                    <c:v>602.00 </c:v>
                  </c:pt>
                  <c:pt idx="67">
                    <c:v>0.00 </c:v>
                  </c:pt>
                  <c:pt idx="68">
                    <c:v>0.00 </c:v>
                  </c:pt>
                  <c:pt idx="69">
                    <c:v>1,000.00 </c:v>
                  </c:pt>
                  <c:pt idx="70">
                    <c:v>330.00 </c:v>
                  </c:pt>
                  <c:pt idx="71">
                    <c:v>215.00 </c:v>
                  </c:pt>
                  <c:pt idx="72">
                    <c:v>419.44 </c:v>
                  </c:pt>
                  <c:pt idx="73">
                    <c:v>0.00 </c:v>
                  </c:pt>
                  <c:pt idx="74">
                    <c:v>598.00 </c:v>
                  </c:pt>
                  <c:pt idx="75">
                    <c:v>0.00 </c:v>
                  </c:pt>
                  <c:pt idx="76">
                    <c:v>657.00 </c:v>
                  </c:pt>
                  <c:pt idx="77">
                    <c:v>0.00 </c:v>
                  </c:pt>
                  <c:pt idx="78">
                    <c:v>325.00 </c:v>
                  </c:pt>
                  <c:pt idx="79">
                    <c:v>270.00 </c:v>
                  </c:pt>
                  <c:pt idx="80">
                    <c:v>336.00 </c:v>
                  </c:pt>
                  <c:pt idx="81">
                    <c:v>0.00 </c:v>
                  </c:pt>
                  <c:pt idx="82">
                    <c:v>1,025.50 </c:v>
                  </c:pt>
                  <c:pt idx="83">
                    <c:v>510.50 </c:v>
                  </c:pt>
                  <c:pt idx="84">
                    <c:v>600.00 </c:v>
                  </c:pt>
                  <c:pt idx="85">
                    <c:v>0.00 </c:v>
                  </c:pt>
                  <c:pt idx="86">
                    <c:v>669.00 </c:v>
                  </c:pt>
                  <c:pt idx="87">
                    <c:v>821.00 </c:v>
                  </c:pt>
                  <c:pt idx="88">
                    <c:v>2,630.00 </c:v>
                  </c:pt>
                  <c:pt idx="89">
                    <c:v>0.00 </c:v>
                  </c:pt>
                  <c:pt idx="90">
                    <c:v>0.00 </c:v>
                  </c:pt>
                  <c:pt idx="91">
                    <c:v>1,325.00 </c:v>
                  </c:pt>
                  <c:pt idx="92">
                    <c:v>657.00 </c:v>
                  </c:pt>
                  <c:pt idx="93">
                    <c:v>662.00 </c:v>
                  </c:pt>
                  <c:pt idx="94">
                    <c:v>0.00 </c:v>
                  </c:pt>
                  <c:pt idx="95">
                    <c:v>660.00 </c:v>
                  </c:pt>
                  <c:pt idx="96">
                    <c:v>0.00 </c:v>
                  </c:pt>
                  <c:pt idx="97">
                    <c:v>0.00 </c:v>
                  </c:pt>
                  <c:pt idx="98">
                    <c:v>1,470.00 </c:v>
                  </c:pt>
                  <c:pt idx="99">
                    <c:v>733.00 </c:v>
                  </c:pt>
                  <c:pt idx="100">
                    <c:v>0.00 </c:v>
                  </c:pt>
                  <c:pt idx="101">
                    <c:v>825.00 </c:v>
                  </c:pt>
                  <c:pt idx="102">
                    <c:v>877.14 </c:v>
                  </c:pt>
                  <c:pt idx="103">
                    <c:v>215.00 </c:v>
                  </c:pt>
                  <c:pt idx="104">
                    <c:v>60.00 </c:v>
                  </c:pt>
                  <c:pt idx="105">
                    <c:v>392.00 </c:v>
                  </c:pt>
                  <c:pt idx="106">
                    <c:v>392.00 </c:v>
                  </c:pt>
                  <c:pt idx="107">
                    <c:v>650.00 </c:v>
                  </c:pt>
                  <c:pt idx="108">
                    <c:v>0.00 </c:v>
                  </c:pt>
                  <c:pt idx="109">
                    <c:v>700.00 </c:v>
                  </c:pt>
                  <c:pt idx="110">
                    <c:v>490.00 </c:v>
                  </c:pt>
                  <c:pt idx="111">
                    <c:v>490.00 </c:v>
                  </c:pt>
                  <c:pt idx="112">
                    <c:v>868.00 </c:v>
                  </c:pt>
                  <c:pt idx="113">
                    <c:v>1,335.00 </c:v>
                  </c:pt>
                  <c:pt idx="114">
                    <c:v>932.00 </c:v>
                  </c:pt>
                  <c:pt idx="115">
                    <c:v>1,160.00 </c:v>
                  </c:pt>
                  <c:pt idx="116">
                    <c:v>0.00 </c:v>
                  </c:pt>
                  <c:pt idx="117">
                    <c:v>665.00 </c:v>
                  </c:pt>
                  <c:pt idx="118">
                    <c:v>1,320.00 </c:v>
                  </c:pt>
                  <c:pt idx="119">
                    <c:v>1,322.00 </c:v>
                  </c:pt>
                  <c:pt idx="120">
                    <c:v>1,060.00 </c:v>
                  </c:pt>
                  <c:pt idx="121">
                    <c:v>650.00 </c:v>
                  </c:pt>
                  <c:pt idx="122">
                    <c:v>0.00 </c:v>
                  </c:pt>
                  <c:pt idx="123">
                    <c:v>0.00 </c:v>
                  </c:pt>
                  <c:pt idx="124">
                    <c:v>0.00 </c:v>
                  </c:pt>
                  <c:pt idx="125">
                    <c:v>1,460.00 </c:v>
                  </c:pt>
                  <c:pt idx="126">
                    <c:v>1,176.00 </c:v>
                  </c:pt>
                  <c:pt idx="127">
                    <c:v>1,315.00 </c:v>
                  </c:pt>
                  <c:pt idx="128">
                    <c:v>1,340.00 </c:v>
                  </c:pt>
                  <c:pt idx="129">
                    <c:v>0.00 </c:v>
                  </c:pt>
                  <c:pt idx="130">
                    <c:v>0.00 </c:v>
                  </c:pt>
                  <c:pt idx="131">
                    <c:v>1,349.00 </c:v>
                  </c:pt>
                  <c:pt idx="132">
                    <c:v>517.00 </c:v>
                  </c:pt>
                  <c:pt idx="133">
                    <c:v>517.00 </c:v>
                  </c:pt>
                  <c:pt idx="134">
                    <c:v>983.00 </c:v>
                  </c:pt>
                  <c:pt idx="135">
                    <c:v>0.00 </c:v>
                  </c:pt>
                  <c:pt idx="136">
                    <c:v>2,197.00 </c:v>
                  </c:pt>
                  <c:pt idx="137">
                    <c:v>2,618.00 </c:v>
                  </c:pt>
                  <c:pt idx="138">
                    <c:v>0.00 </c:v>
                  </c:pt>
                  <c:pt idx="139">
                    <c:v>3,964.00 </c:v>
                  </c:pt>
                </c:lvl>
                <c:lvl>
                  <c:pt idx="0">
                    <c:v>$1.21 </c:v>
                  </c:pt>
                  <c:pt idx="1">
                    <c:v>$0.52 </c:v>
                  </c:pt>
                  <c:pt idx="2">
                    <c:v>$0.27 </c:v>
                  </c:pt>
                  <c:pt idx="3">
                    <c:v>$0.27 </c:v>
                  </c:pt>
                  <c:pt idx="4">
                    <c:v>$0.21 </c:v>
                  </c:pt>
                  <c:pt idx="5">
                    <c:v>$0.25 </c:v>
                  </c:pt>
                  <c:pt idx="6">
                    <c:v>$0.24 </c:v>
                  </c:pt>
                  <c:pt idx="7">
                    <c:v>$0.16 </c:v>
                  </c:pt>
                  <c:pt idx="8">
                    <c:v>$0.21 </c:v>
                  </c:pt>
                  <c:pt idx="9">
                    <c:v>$0.14 </c:v>
                  </c:pt>
                  <c:pt idx="10">
                    <c:v>$0.15 </c:v>
                  </c:pt>
                  <c:pt idx="11">
                    <c:v>$0.14 </c:v>
                  </c:pt>
                  <c:pt idx="12">
                    <c:v>$0.07 </c:v>
                  </c:pt>
                  <c:pt idx="13">
                    <c:v>$0.36 </c:v>
                  </c:pt>
                  <c:pt idx="14">
                    <c:v>$0.14 </c:v>
                  </c:pt>
                  <c:pt idx="15">
                    <c:v>$0.26 </c:v>
                  </c:pt>
                  <c:pt idx="16">
                    <c:v>$0.15 </c:v>
                  </c:pt>
                  <c:pt idx="17">
                    <c:v>$0.14 </c:v>
                  </c:pt>
                  <c:pt idx="18">
                    <c:v>$0.19 </c:v>
                  </c:pt>
                  <c:pt idx="19">
                    <c:v>$0.17 </c:v>
                  </c:pt>
                  <c:pt idx="20">
                    <c:v>$0.10 </c:v>
                  </c:pt>
                  <c:pt idx="21">
                    <c:v>$0.12 </c:v>
                  </c:pt>
                  <c:pt idx="22">
                    <c:v>$0.19 </c:v>
                  </c:pt>
                  <c:pt idx="23">
                    <c:v>$0.15 </c:v>
                  </c:pt>
                  <c:pt idx="24">
                    <c:v>$0.16 </c:v>
                  </c:pt>
                  <c:pt idx="25">
                    <c:v>$0.15 </c:v>
                  </c:pt>
                  <c:pt idx="26">
                    <c:v>$0.15 </c:v>
                  </c:pt>
                  <c:pt idx="27">
                    <c:v>$0.17 </c:v>
                  </c:pt>
                  <c:pt idx="28">
                    <c:v>$0.07 </c:v>
                  </c:pt>
                  <c:pt idx="29">
                    <c:v>$0.07 </c:v>
                  </c:pt>
                  <c:pt idx="30">
                    <c:v>$0.10 </c:v>
                  </c:pt>
                  <c:pt idx="31">
                    <c:v>$0.17 </c:v>
                  </c:pt>
                  <c:pt idx="32">
                    <c:v>$0.07 </c:v>
                  </c:pt>
                  <c:pt idx="33">
                    <c:v>$0.06 </c:v>
                  </c:pt>
                  <c:pt idx="34">
                    <c:v>$0.11 </c:v>
                  </c:pt>
                  <c:pt idx="35">
                    <c:v>$0.05 </c:v>
                  </c:pt>
                  <c:pt idx="36">
                    <c:v>$0.16 </c:v>
                  </c:pt>
                  <c:pt idx="37">
                    <c:v>$0.13 </c:v>
                  </c:pt>
                  <c:pt idx="38">
                    <c:v>$0.18 </c:v>
                  </c:pt>
                  <c:pt idx="39">
                    <c:v>$0.12 </c:v>
                  </c:pt>
                  <c:pt idx="40">
                    <c:v>$0.14 </c:v>
                  </c:pt>
                  <c:pt idx="41">
                    <c:v>$0.13 </c:v>
                  </c:pt>
                  <c:pt idx="42">
                    <c:v>$0.09 </c:v>
                  </c:pt>
                  <c:pt idx="43">
                    <c:v>$0.08 </c:v>
                  </c:pt>
                  <c:pt idx="44">
                    <c:v>$0.10 </c:v>
                  </c:pt>
                  <c:pt idx="45">
                    <c:v>$0.19 </c:v>
                  </c:pt>
                  <c:pt idx="46">
                    <c:v>$0.10 </c:v>
                  </c:pt>
                  <c:pt idx="47">
                    <c:v>$0.23 </c:v>
                  </c:pt>
                  <c:pt idx="48">
                    <c:v>$0.08 </c:v>
                  </c:pt>
                  <c:pt idx="49">
                    <c:v>$0.06 </c:v>
                  </c:pt>
                  <c:pt idx="50">
                    <c:v>$0.10 </c:v>
                  </c:pt>
                  <c:pt idx="51">
                    <c:v>$0.06 </c:v>
                  </c:pt>
                  <c:pt idx="52">
                    <c:v>$0.06 </c:v>
                  </c:pt>
                  <c:pt idx="53">
                    <c:v>$0.07 </c:v>
                  </c:pt>
                  <c:pt idx="54">
                    <c:v>$0.07 </c:v>
                  </c:pt>
                  <c:pt idx="55">
                    <c:v>$0.05 </c:v>
                  </c:pt>
                  <c:pt idx="56">
                    <c:v>$0.11 </c:v>
                  </c:pt>
                  <c:pt idx="57">
                    <c:v>$0.04 </c:v>
                  </c:pt>
                  <c:pt idx="58">
                    <c:v>$0.07 </c:v>
                  </c:pt>
                  <c:pt idx="59">
                    <c:v>$0.07 </c:v>
                  </c:pt>
                  <c:pt idx="60">
                    <c:v>$0.03 </c:v>
                  </c:pt>
                  <c:pt idx="61">
                    <c:v>$0.15 </c:v>
                  </c:pt>
                  <c:pt idx="62">
                    <c:v>$0.07 </c:v>
                  </c:pt>
                  <c:pt idx="63">
                    <c:v>$0.15 </c:v>
                  </c:pt>
                  <c:pt idx="64">
                    <c:v>$0.08 </c:v>
                  </c:pt>
                  <c:pt idx="65">
                    <c:v>$0.07 </c:v>
                  </c:pt>
                  <c:pt idx="66">
                    <c:v>$0.12 </c:v>
                  </c:pt>
                  <c:pt idx="67">
                    <c:v>$0.12 </c:v>
                  </c:pt>
                  <c:pt idx="68">
                    <c:v>$0.05 </c:v>
                  </c:pt>
                  <c:pt idx="69">
                    <c:v>$0.11 </c:v>
                  </c:pt>
                  <c:pt idx="70">
                    <c:v>$0.06 </c:v>
                  </c:pt>
                  <c:pt idx="71">
                    <c:v>$0.10 </c:v>
                  </c:pt>
                  <c:pt idx="72">
                    <c:v>$0.06 </c:v>
                  </c:pt>
                  <c:pt idx="73">
                    <c:v>$0.15 </c:v>
                  </c:pt>
                  <c:pt idx="74">
                    <c:v>$0.05 </c:v>
                  </c:pt>
                  <c:pt idx="75">
                    <c:v>$0.07 </c:v>
                  </c:pt>
                  <c:pt idx="76">
                    <c:v>$0.08 </c:v>
                  </c:pt>
                  <c:pt idx="77">
                    <c:v>$0.04 </c:v>
                  </c:pt>
                  <c:pt idx="78">
                    <c:v>$0.09 </c:v>
                  </c:pt>
                  <c:pt idx="79">
                    <c:v>$0.04 </c:v>
                  </c:pt>
                  <c:pt idx="80">
                    <c:v>$0.07 </c:v>
                  </c:pt>
                  <c:pt idx="81">
                    <c:v>$0.08 </c:v>
                  </c:pt>
                  <c:pt idx="82">
                    <c:v>$0.05 </c:v>
                  </c:pt>
                  <c:pt idx="83">
                    <c:v>$0.06 </c:v>
                  </c:pt>
                  <c:pt idx="84">
                    <c:v>$0.06 </c:v>
                  </c:pt>
                  <c:pt idx="85">
                    <c:v>$0.08 </c:v>
                  </c:pt>
                  <c:pt idx="86">
                    <c:v>$0.18 </c:v>
                  </c:pt>
                  <c:pt idx="87">
                    <c:v>$0.14 </c:v>
                  </c:pt>
                  <c:pt idx="88">
                    <c:v>$0.07 </c:v>
                  </c:pt>
                  <c:pt idx="89">
                    <c:v>$0.05 </c:v>
                  </c:pt>
                  <c:pt idx="90">
                    <c:v>$0.07 </c:v>
                  </c:pt>
                  <c:pt idx="91">
                    <c:v>$0.05 </c:v>
                  </c:pt>
                  <c:pt idx="92">
                    <c:v>$0.10 </c:v>
                  </c:pt>
                  <c:pt idx="93">
                    <c:v>$0.07 </c:v>
                  </c:pt>
                  <c:pt idx="94">
                    <c:v>$0.08 </c:v>
                  </c:pt>
                  <c:pt idx="95">
                    <c:v>$0.11 </c:v>
                  </c:pt>
                  <c:pt idx="96">
                    <c:v>$0.06 </c:v>
                  </c:pt>
                  <c:pt idx="97">
                    <c:v>$0.09 </c:v>
                  </c:pt>
                  <c:pt idx="98">
                    <c:v>$0.13 </c:v>
                  </c:pt>
                  <c:pt idx="99">
                    <c:v>$0.07 </c:v>
                  </c:pt>
                  <c:pt idx="100">
                    <c:v>$0.05 </c:v>
                  </c:pt>
                  <c:pt idx="101">
                    <c:v>$0.04 </c:v>
                  </c:pt>
                  <c:pt idx="102">
                    <c:v>$0.05 </c:v>
                  </c:pt>
                  <c:pt idx="103">
                    <c:v>$0.10 </c:v>
                  </c:pt>
                  <c:pt idx="104">
                    <c:v>$0.05 </c:v>
                  </c:pt>
                  <c:pt idx="105">
                    <c:v>$0.04 </c:v>
                  </c:pt>
                  <c:pt idx="106">
                    <c:v>$0.06 </c:v>
                  </c:pt>
                  <c:pt idx="107">
                    <c:v>$0.04 </c:v>
                  </c:pt>
                  <c:pt idx="108">
                    <c:v>$0.04 </c:v>
                  </c:pt>
                  <c:pt idx="109">
                    <c:v>$0.07 </c:v>
                  </c:pt>
                  <c:pt idx="110">
                    <c:v>$0.07 </c:v>
                  </c:pt>
                  <c:pt idx="111">
                    <c:v>$0.06 </c:v>
                  </c:pt>
                  <c:pt idx="112">
                    <c:v>$0.10 </c:v>
                  </c:pt>
                  <c:pt idx="113">
                    <c:v>$0.06 </c:v>
                  </c:pt>
                  <c:pt idx="114">
                    <c:v>$0.06 </c:v>
                  </c:pt>
                  <c:pt idx="115">
                    <c:v>$0.07 </c:v>
                  </c:pt>
                  <c:pt idx="116">
                    <c:v>$0.07 </c:v>
                  </c:pt>
                  <c:pt idx="117">
                    <c:v>$0.08 </c:v>
                  </c:pt>
                  <c:pt idx="118">
                    <c:v>$0.03 </c:v>
                  </c:pt>
                  <c:pt idx="119">
                    <c:v>$0.07 </c:v>
                  </c:pt>
                  <c:pt idx="120">
                    <c:v>$0.05 </c:v>
                  </c:pt>
                  <c:pt idx="121">
                    <c:v>$0.05 </c:v>
                  </c:pt>
                  <c:pt idx="122">
                    <c:v>$0.09 </c:v>
                  </c:pt>
                  <c:pt idx="123">
                    <c:v>$0.07 </c:v>
                  </c:pt>
                  <c:pt idx="124">
                    <c:v>$0.08 </c:v>
                  </c:pt>
                  <c:pt idx="125">
                    <c:v>$0.06 </c:v>
                  </c:pt>
                  <c:pt idx="126">
                    <c:v>$0.07 </c:v>
                  </c:pt>
                  <c:pt idx="127">
                    <c:v>$0.05 </c:v>
                  </c:pt>
                  <c:pt idx="128">
                    <c:v>$0.05 </c:v>
                  </c:pt>
                  <c:pt idx="129">
                    <c:v>$0.09 </c:v>
                  </c:pt>
                  <c:pt idx="130">
                    <c:v>$0.07 </c:v>
                  </c:pt>
                  <c:pt idx="131">
                    <c:v>$0.07 </c:v>
                  </c:pt>
                  <c:pt idx="132">
                    <c:v>$0.05 </c:v>
                  </c:pt>
                  <c:pt idx="133">
                    <c:v>$0.04 </c:v>
                  </c:pt>
                  <c:pt idx="134">
                    <c:v>$0.05 </c:v>
                  </c:pt>
                  <c:pt idx="135">
                    <c:v>$0.07 </c:v>
                  </c:pt>
                  <c:pt idx="136">
                    <c:v>$0.05 </c:v>
                  </c:pt>
                  <c:pt idx="137">
                    <c:v>$0.05 </c:v>
                  </c:pt>
                  <c:pt idx="138">
                    <c:v>$0.07 </c:v>
                  </c:pt>
                  <c:pt idx="139">
                    <c:v>$0.04 </c:v>
                  </c:pt>
                </c:lvl>
                <c:lvl>
                  <c:pt idx="0">
                    <c:v>$52,632 </c:v>
                  </c:pt>
                  <c:pt idx="1">
                    <c:v>$22,436 </c:v>
                  </c:pt>
                  <c:pt idx="2">
                    <c:v>$11,667 </c:v>
                  </c:pt>
                  <c:pt idx="3">
                    <c:v>$11,667 </c:v>
                  </c:pt>
                  <c:pt idx="4">
                    <c:v>$9,195 </c:v>
                  </c:pt>
                  <c:pt idx="5">
                    <c:v>$10,920 </c:v>
                  </c:pt>
                  <c:pt idx="6">
                    <c:v>$10,377 </c:v>
                  </c:pt>
                  <c:pt idx="7">
                    <c:v>$7,075 </c:v>
                  </c:pt>
                  <c:pt idx="8">
                    <c:v>$8,962 </c:v>
                  </c:pt>
                  <c:pt idx="9">
                    <c:v>$6,061 </c:v>
                  </c:pt>
                  <c:pt idx="10">
                    <c:v>$6,667 </c:v>
                  </c:pt>
                  <c:pt idx="11">
                    <c:v>$6,250 </c:v>
                  </c:pt>
                  <c:pt idx="12">
                    <c:v>$3,125 </c:v>
                  </c:pt>
                  <c:pt idx="13">
                    <c:v>$15,707 </c:v>
                  </c:pt>
                  <c:pt idx="14">
                    <c:v>$6,250 </c:v>
                  </c:pt>
                  <c:pt idx="15">
                    <c:v>$11,330 </c:v>
                  </c:pt>
                  <c:pt idx="16">
                    <c:v>$6,443 </c:v>
                  </c:pt>
                  <c:pt idx="17">
                    <c:v>$5,909 </c:v>
                  </c:pt>
                  <c:pt idx="18">
                    <c:v>$8,257 </c:v>
                  </c:pt>
                  <c:pt idx="19">
                    <c:v>$7,547 </c:v>
                  </c:pt>
                  <c:pt idx="20">
                    <c:v>$4,505 </c:v>
                  </c:pt>
                  <c:pt idx="21">
                    <c:v>$5,263 </c:v>
                  </c:pt>
                  <c:pt idx="22">
                    <c:v>$8,246 </c:v>
                  </c:pt>
                  <c:pt idx="23">
                    <c:v>$6,500 </c:v>
                  </c:pt>
                  <c:pt idx="24">
                    <c:v>$7,000 </c:v>
                  </c:pt>
                  <c:pt idx="25">
                    <c:v>$6,750 </c:v>
                  </c:pt>
                  <c:pt idx="26">
                    <c:v>$6,500 </c:v>
                  </c:pt>
                  <c:pt idx="27">
                    <c:v>$7,246 </c:v>
                  </c:pt>
                  <c:pt idx="28">
                    <c:v>$3,034 </c:v>
                  </c:pt>
                  <c:pt idx="29">
                    <c:v>$3,261 </c:v>
                  </c:pt>
                  <c:pt idx="30">
                    <c:v>$4,225 </c:v>
                  </c:pt>
                  <c:pt idx="31">
                    <c:v>$7,287 </c:v>
                  </c:pt>
                  <c:pt idx="32">
                    <c:v>$3,205 </c:v>
                  </c:pt>
                  <c:pt idx="33">
                    <c:v>$2,400 </c:v>
                  </c:pt>
                  <c:pt idx="34">
                    <c:v>$4,900 </c:v>
                  </c:pt>
                  <c:pt idx="35">
                    <c:v>$2,200 </c:v>
                  </c:pt>
                  <c:pt idx="36">
                    <c:v>$7,000 </c:v>
                  </c:pt>
                  <c:pt idx="37">
                    <c:v>$5,455 </c:v>
                  </c:pt>
                  <c:pt idx="38">
                    <c:v>$7,798 </c:v>
                  </c:pt>
                  <c:pt idx="39">
                    <c:v>$5,197 </c:v>
                  </c:pt>
                  <c:pt idx="40">
                    <c:v>$6,113 </c:v>
                  </c:pt>
                  <c:pt idx="41">
                    <c:v>$5,477 </c:v>
                  </c:pt>
                  <c:pt idx="42">
                    <c:v>$3,900 </c:v>
                  </c:pt>
                  <c:pt idx="43">
                    <c:v>$3,360 </c:v>
                  </c:pt>
                  <c:pt idx="44">
                    <c:v>$4,532 </c:v>
                  </c:pt>
                  <c:pt idx="45">
                    <c:v>$8,410 </c:v>
                  </c:pt>
                  <c:pt idx="46">
                    <c:v>$4,274 </c:v>
                  </c:pt>
                  <c:pt idx="47">
                    <c:v>$10,020 </c:v>
                  </c:pt>
                  <c:pt idx="48">
                    <c:v>$3,400 </c:v>
                  </c:pt>
                  <c:pt idx="49">
                    <c:v>$2,700 </c:v>
                  </c:pt>
                  <c:pt idx="50">
                    <c:v>$4,500 </c:v>
                  </c:pt>
                  <c:pt idx="51">
                    <c:v>$2,500 </c:v>
                  </c:pt>
                  <c:pt idx="52">
                    <c:v>$2,800 </c:v>
                  </c:pt>
                  <c:pt idx="53">
                    <c:v>$2,900 </c:v>
                  </c:pt>
                  <c:pt idx="54">
                    <c:v>$3,077 </c:v>
                  </c:pt>
                  <c:pt idx="55">
                    <c:v>$2,000 </c:v>
                  </c:pt>
                  <c:pt idx="56">
                    <c:v>$4,990 </c:v>
                  </c:pt>
                  <c:pt idx="57">
                    <c:v>$1,950 </c:v>
                  </c:pt>
                  <c:pt idx="58">
                    <c:v>$3,077 </c:v>
                  </c:pt>
                  <c:pt idx="59">
                    <c:v>$3,147 </c:v>
                  </c:pt>
                  <c:pt idx="60">
                    <c:v>$1,497 </c:v>
                  </c:pt>
                  <c:pt idx="61">
                    <c:v>$6,683 </c:v>
                  </c:pt>
                  <c:pt idx="62">
                    <c:v>$2,965 </c:v>
                  </c:pt>
                  <c:pt idx="63">
                    <c:v>$6,436 </c:v>
                  </c:pt>
                  <c:pt idx="64">
                    <c:v>$3,465 </c:v>
                  </c:pt>
                  <c:pt idx="65">
                    <c:v>$2,960 </c:v>
                  </c:pt>
                  <c:pt idx="66">
                    <c:v>$5,147 </c:v>
                  </c:pt>
                  <c:pt idx="67">
                    <c:v>$5,030 </c:v>
                  </c:pt>
                  <c:pt idx="68">
                    <c:v>$2,134 </c:v>
                  </c:pt>
                  <c:pt idx="69">
                    <c:v>$4,584 </c:v>
                  </c:pt>
                  <c:pt idx="70">
                    <c:v>$2,500 </c:v>
                  </c:pt>
                  <c:pt idx="71">
                    <c:v>$4,558 </c:v>
                  </c:pt>
                  <c:pt idx="72">
                    <c:v>$2,632 </c:v>
                  </c:pt>
                  <c:pt idx="73">
                    <c:v>$6,743 </c:v>
                  </c:pt>
                  <c:pt idx="74">
                    <c:v>$2,063 </c:v>
                  </c:pt>
                  <c:pt idx="75">
                    <c:v>$3,006 </c:v>
                  </c:pt>
                  <c:pt idx="76">
                    <c:v>$3,540 </c:v>
                  </c:pt>
                  <c:pt idx="77">
                    <c:v>$1,615 </c:v>
                  </c:pt>
                  <c:pt idx="78">
                    <c:v>$3,731 </c:v>
                  </c:pt>
                  <c:pt idx="79">
                    <c:v>$1,822 </c:v>
                  </c:pt>
                  <c:pt idx="80">
                    <c:v>$3,243 </c:v>
                  </c:pt>
                  <c:pt idx="81">
                    <c:v>$3,439 </c:v>
                  </c:pt>
                  <c:pt idx="82">
                    <c:v>$2,225 </c:v>
                  </c:pt>
                  <c:pt idx="83">
                    <c:v>$2,656 </c:v>
                  </c:pt>
                  <c:pt idx="84">
                    <c:v>$2,645 </c:v>
                  </c:pt>
                  <c:pt idx="85">
                    <c:v>$3,576 </c:v>
                  </c:pt>
                  <c:pt idx="86">
                    <c:v>$7,799 </c:v>
                  </c:pt>
                  <c:pt idx="87">
                    <c:v>$5,995 </c:v>
                  </c:pt>
                  <c:pt idx="88">
                    <c:v>$3,007 </c:v>
                  </c:pt>
                  <c:pt idx="89">
                    <c:v>$2,392 </c:v>
                  </c:pt>
                  <c:pt idx="90">
                    <c:v>$2,897 </c:v>
                  </c:pt>
                  <c:pt idx="91">
                    <c:v>$2,083 </c:v>
                  </c:pt>
                  <c:pt idx="92">
                    <c:v>$4,430 </c:v>
                  </c:pt>
                  <c:pt idx="93">
                    <c:v>$3,012 </c:v>
                  </c:pt>
                  <c:pt idx="94">
                    <c:v>$3,663 </c:v>
                  </c:pt>
                  <c:pt idx="95">
                    <c:v>$4,615 </c:v>
                  </c:pt>
                  <c:pt idx="96">
                    <c:v>$2,821 </c:v>
                  </c:pt>
                  <c:pt idx="97">
                    <c:v>$4,026 </c:v>
                  </c:pt>
                  <c:pt idx="98">
                    <c:v>$5,594 </c:v>
                  </c:pt>
                  <c:pt idx="99">
                    <c:v>$2,900 </c:v>
                  </c:pt>
                  <c:pt idx="100">
                    <c:v>$2,045 </c:v>
                  </c:pt>
                  <c:pt idx="101">
                    <c:v>$1,900 </c:v>
                  </c:pt>
                  <c:pt idx="102">
                    <c:v>$2,357 </c:v>
                  </c:pt>
                  <c:pt idx="103">
                    <c:v>$4,520 </c:v>
                  </c:pt>
                  <c:pt idx="104">
                    <c:v>$2,317 </c:v>
                  </c:pt>
                  <c:pt idx="105">
                    <c:v>$1,821 </c:v>
                  </c:pt>
                  <c:pt idx="106">
                    <c:v>$2,459 </c:v>
                  </c:pt>
                  <c:pt idx="107">
                    <c:v>$1,565 </c:v>
                  </c:pt>
                  <c:pt idx="108">
                    <c:v>$1,714 </c:v>
                  </c:pt>
                  <c:pt idx="109">
                    <c:v>$2,836 </c:v>
                  </c:pt>
                  <c:pt idx="110">
                    <c:v>$3,000 </c:v>
                  </c:pt>
                  <c:pt idx="111">
                    <c:v>$2,663 </c:v>
                  </c:pt>
                  <c:pt idx="112">
                    <c:v>$4,526 </c:v>
                  </c:pt>
                  <c:pt idx="113">
                    <c:v>$2,446 </c:v>
                  </c:pt>
                  <c:pt idx="114">
                    <c:v>$2,417 </c:v>
                  </c:pt>
                  <c:pt idx="115">
                    <c:v>$2,933 </c:v>
                  </c:pt>
                  <c:pt idx="116">
                    <c:v>$3,258 </c:v>
                  </c:pt>
                  <c:pt idx="117">
                    <c:v>$3,318 </c:v>
                  </c:pt>
                  <c:pt idx="118">
                    <c:v>$1,253 </c:v>
                  </c:pt>
                  <c:pt idx="119">
                    <c:v>$3,077 </c:v>
                  </c:pt>
                  <c:pt idx="120">
                    <c:v>$2,125 </c:v>
                  </c:pt>
                  <c:pt idx="121">
                    <c:v>$2,375 </c:v>
                  </c:pt>
                  <c:pt idx="122">
                    <c:v>$3,947 </c:v>
                  </c:pt>
                  <c:pt idx="123">
                    <c:v>$3,000 </c:v>
                  </c:pt>
                  <c:pt idx="124">
                    <c:v>$3,684 </c:v>
                  </c:pt>
                  <c:pt idx="125">
                    <c:v>$2,729 </c:v>
                  </c:pt>
                  <c:pt idx="126">
                    <c:v>$3,098 </c:v>
                  </c:pt>
                  <c:pt idx="127">
                    <c:v>$2,104 </c:v>
                  </c:pt>
                  <c:pt idx="128">
                    <c:v>$1,962 </c:v>
                  </c:pt>
                  <c:pt idx="129">
                    <c:v>$4,021 </c:v>
                  </c:pt>
                  <c:pt idx="130">
                    <c:v>$3,265 </c:v>
                  </c:pt>
                  <c:pt idx="131">
                    <c:v>$2,904 </c:v>
                  </c:pt>
                  <c:pt idx="132">
                    <c:v>$2,011 </c:v>
                  </c:pt>
                  <c:pt idx="133">
                    <c:v>$1,652 </c:v>
                  </c:pt>
                  <c:pt idx="134">
                    <c:v>$2,071 </c:v>
                  </c:pt>
                  <c:pt idx="135">
                    <c:v>$3,086 </c:v>
                  </c:pt>
                  <c:pt idx="136">
                    <c:v>$2,285 </c:v>
                  </c:pt>
                  <c:pt idx="137">
                    <c:v>$2,000 </c:v>
                  </c:pt>
                  <c:pt idx="138">
                    <c:v>$3,165 </c:v>
                  </c:pt>
                  <c:pt idx="139">
                    <c:v>$1,826 </c:v>
                  </c:pt>
                </c:lvl>
                <c:lvl>
                  <c:pt idx="0">
                    <c:v>$200 </c:v>
                  </c:pt>
                  <c:pt idx="1">
                    <c:v>$87 </c:v>
                  </c:pt>
                  <c:pt idx="2">
                    <c:v>$71 </c:v>
                  </c:pt>
                  <c:pt idx="3">
                    <c:v>$71 </c:v>
                  </c:pt>
                  <c:pt idx="4">
                    <c:v>$48 </c:v>
                  </c:pt>
                  <c:pt idx="5">
                    <c:v>$52 </c:v>
                  </c:pt>
                  <c:pt idx="6">
                    <c:v>$69 </c:v>
                  </c:pt>
                  <c:pt idx="7">
                    <c:v>$35 </c:v>
                  </c:pt>
                  <c:pt idx="8">
                    <c:v>$38 </c:v>
                  </c:pt>
                  <c:pt idx="9">
                    <c:v>$34 </c:v>
                  </c:pt>
                  <c:pt idx="10">
                    <c:v>$60 </c:v>
                  </c:pt>
                  <c:pt idx="11">
                    <c:v>$58 </c:v>
                  </c:pt>
                  <c:pt idx="12">
                    <c:v>$26 </c:v>
                  </c:pt>
                  <c:pt idx="13">
                    <c:v>$186 </c:v>
                  </c:pt>
                  <c:pt idx="14">
                    <c:v>$66 </c:v>
                  </c:pt>
                  <c:pt idx="15">
                    <c:v>$66 </c:v>
                  </c:pt>
                  <c:pt idx="16">
                    <c:v>$22 </c:v>
                  </c:pt>
                  <c:pt idx="17">
                    <c:v>$39 </c:v>
                  </c:pt>
                  <c:pt idx="18">
                    <c:v>$60 </c:v>
                  </c:pt>
                  <c:pt idx="19">
                    <c:v>$117 </c:v>
                  </c:pt>
                  <c:pt idx="20">
                    <c:v>$46 </c:v>
                  </c:pt>
                  <c:pt idx="21">
                    <c:v>$18 </c:v>
                  </c:pt>
                  <c:pt idx="22">
                    <c:v>$28 </c:v>
                  </c:pt>
                  <c:pt idx="23">
                    <c:v>$98 </c:v>
                  </c:pt>
                  <c:pt idx="24">
                    <c:v>$106 </c:v>
                  </c:pt>
                  <c:pt idx="25">
                    <c:v>$102 </c:v>
                  </c:pt>
                  <c:pt idx="26">
                    <c:v>$98 </c:v>
                  </c:pt>
                  <c:pt idx="27">
                    <c:v>$97 </c:v>
                  </c:pt>
                  <c:pt idx="28">
                    <c:v>$57 </c:v>
                  </c:pt>
                  <c:pt idx="29">
                    <c:v>$48 </c:v>
                  </c:pt>
                  <c:pt idx="30">
                    <c:v>$62 </c:v>
                  </c:pt>
                  <c:pt idx="31">
                    <c:v>$78 </c:v>
                  </c:pt>
                  <c:pt idx="32">
                    <c:v>$45 </c:v>
                  </c:pt>
                  <c:pt idx="33">
                    <c:v>$72 </c:v>
                  </c:pt>
                  <c:pt idx="34">
                    <c:v>$73 </c:v>
                  </c:pt>
                  <c:pt idx="35">
                    <c:v>$17 </c:v>
                  </c:pt>
                  <c:pt idx="36">
                    <c:v>$79 </c:v>
                  </c:pt>
                  <c:pt idx="37">
                    <c:v>$82 </c:v>
                  </c:pt>
                  <c:pt idx="38">
                    <c:v>$57 </c:v>
                  </c:pt>
                  <c:pt idx="39">
                    <c:v>$30 </c:v>
                  </c:pt>
                  <c:pt idx="40">
                    <c:v>$88 </c:v>
                  </c:pt>
                  <c:pt idx="41">
                    <c:v>$38 </c:v>
                  </c:pt>
                  <c:pt idx="42">
                    <c:v>$45 </c:v>
                  </c:pt>
                  <c:pt idx="43">
                    <c:v>$33 </c:v>
                  </c:pt>
                  <c:pt idx="44">
                    <c:v>$26 </c:v>
                  </c:pt>
                  <c:pt idx="45">
                    <c:v>$74 </c:v>
                  </c:pt>
                  <c:pt idx="46">
                    <c:v>$82 </c:v>
                  </c:pt>
                  <c:pt idx="47">
                    <c:v>$153 </c:v>
                  </c:pt>
                  <c:pt idx="48">
                    <c:v>$103 </c:v>
                  </c:pt>
                  <c:pt idx="49">
                    <c:v>$82 </c:v>
                  </c:pt>
                  <c:pt idx="50">
                    <c:v>$53 </c:v>
                  </c:pt>
                  <c:pt idx="51">
                    <c:v>$76 </c:v>
                  </c:pt>
                  <c:pt idx="52">
                    <c:v>$85 </c:v>
                  </c:pt>
                  <c:pt idx="53">
                    <c:v>$44 </c:v>
                  </c:pt>
                  <c:pt idx="54">
                    <c:v>$91 </c:v>
                  </c:pt>
                  <c:pt idx="55">
                    <c:v>$61 </c:v>
                  </c:pt>
                  <c:pt idx="56">
                    <c:v>$144 </c:v>
                  </c:pt>
                  <c:pt idx="57">
                    <c:v>$59 </c:v>
                  </c:pt>
                  <c:pt idx="58">
                    <c:v>$91 </c:v>
                  </c:pt>
                  <c:pt idx="59">
                    <c:v>$48 </c:v>
                  </c:pt>
                  <c:pt idx="60">
                    <c:v>$45 </c:v>
                  </c:pt>
                  <c:pt idx="61">
                    <c:v>$137 </c:v>
                  </c:pt>
                  <c:pt idx="62">
                    <c:v>$88 </c:v>
                  </c:pt>
                  <c:pt idx="63">
                    <c:v>$201 </c:v>
                  </c:pt>
                  <c:pt idx="64">
                    <c:v>$105 </c:v>
                  </c:pt>
                  <c:pt idx="65">
                    <c:v>$90 </c:v>
                  </c:pt>
                  <c:pt idx="66">
                    <c:v>$87 </c:v>
                  </c:pt>
                  <c:pt idx="67">
                    <c:v>$110 </c:v>
                  </c:pt>
                  <c:pt idx="68">
                    <c:v>$44 </c:v>
                  </c:pt>
                  <c:pt idx="69">
                    <c:v>$48 </c:v>
                  </c:pt>
                  <c:pt idx="70">
                    <c:v>$80 </c:v>
                  </c:pt>
                  <c:pt idx="71">
                    <c:v>$64 </c:v>
                  </c:pt>
                  <c:pt idx="72">
                    <c:v>$72 </c:v>
                  </c:pt>
                  <c:pt idx="73">
                    <c:v>$83 </c:v>
                  </c:pt>
                  <c:pt idx="74">
                    <c:v>$43 </c:v>
                  </c:pt>
                  <c:pt idx="75">
                    <c:v>$76 </c:v>
                  </c:pt>
                  <c:pt idx="76">
                    <c:v>$25 </c:v>
                  </c:pt>
                  <c:pt idx="77">
                    <c:v>$95 </c:v>
                  </c:pt>
                  <c:pt idx="78">
                    <c:v>$154 </c:v>
                  </c:pt>
                  <c:pt idx="79">
                    <c:v>$93 </c:v>
                  </c:pt>
                  <c:pt idx="80">
                    <c:v>$143 </c:v>
                  </c:pt>
                  <c:pt idx="81">
                    <c:v>$76 </c:v>
                  </c:pt>
                  <c:pt idx="82">
                    <c:v>$32 </c:v>
                  </c:pt>
                  <c:pt idx="83">
                    <c:v>$79 </c:v>
                  </c:pt>
                  <c:pt idx="84">
                    <c:v>$68 </c:v>
                  </c:pt>
                  <c:pt idx="85">
                    <c:v>$113 </c:v>
                  </c:pt>
                  <c:pt idx="86">
                    <c:v>$89 </c:v>
                  </c:pt>
                  <c:pt idx="87">
                    <c:v>$22 </c:v>
                  </c:pt>
                  <c:pt idx="88">
                    <c:v>$36 </c:v>
                  </c:pt>
                  <c:pt idx="89">
                    <c:v>$51 </c:v>
                  </c:pt>
                  <c:pt idx="90">
                    <c:v>$66 </c:v>
                  </c:pt>
                  <c:pt idx="91">
                    <c:v>$30 </c:v>
                  </c:pt>
                  <c:pt idx="92">
                    <c:v>$133 </c:v>
                  </c:pt>
                  <c:pt idx="93">
                    <c:v>$91 </c:v>
                  </c:pt>
                  <c:pt idx="94">
                    <c:v>$34 </c:v>
                  </c:pt>
                  <c:pt idx="95">
                    <c:v>$136 </c:v>
                  </c:pt>
                  <c:pt idx="96">
                    <c:v>$83 </c:v>
                  </c:pt>
                  <c:pt idx="97">
                    <c:v>$485 </c:v>
                  </c:pt>
                  <c:pt idx="98">
                    <c:v>$54 </c:v>
                  </c:pt>
                  <c:pt idx="99">
                    <c:v>$88 </c:v>
                  </c:pt>
                  <c:pt idx="100">
                    <c:v>$907 </c:v>
                  </c:pt>
                  <c:pt idx="101">
                    <c:v>$58 </c:v>
                  </c:pt>
                  <c:pt idx="102">
                    <c:v>$68 </c:v>
                  </c:pt>
                  <c:pt idx="103">
                    <c:v>$558 </c:v>
                  </c:pt>
                  <c:pt idx="104">
                    <c:v>$1,082 </c:v>
                  </c:pt>
                  <c:pt idx="105">
                    <c:v>$133 </c:v>
                  </c:pt>
                  <c:pt idx="106">
                    <c:v>$180 </c:v>
                  </c:pt>
                  <c:pt idx="107">
                    <c:v>$69 </c:v>
                  </c:pt>
                  <c:pt idx="108">
                    <c:v>$22 </c:v>
                  </c:pt>
                  <c:pt idx="109">
                    <c:v>$121 </c:v>
                  </c:pt>
                  <c:pt idx="110">
                    <c:v>$184 </c:v>
                  </c:pt>
                  <c:pt idx="111">
                    <c:v>$163 </c:v>
                  </c:pt>
                  <c:pt idx="112">
                    <c:v>$156 </c:v>
                  </c:pt>
                  <c:pt idx="113">
                    <c:v>$68 </c:v>
                  </c:pt>
                  <c:pt idx="114">
                    <c:v>$47 </c:v>
                  </c:pt>
                  <c:pt idx="115">
                    <c:v>$95 </c:v>
                  </c:pt>
                  <c:pt idx="116">
                    <c:v>$48 </c:v>
                  </c:pt>
                  <c:pt idx="117">
                    <c:v>$197 </c:v>
                  </c:pt>
                  <c:pt idx="118">
                    <c:v>$38 </c:v>
                  </c:pt>
                  <c:pt idx="119">
                    <c:v>$91 </c:v>
                  </c:pt>
                  <c:pt idx="120">
                    <c:v>$80 </c:v>
                  </c:pt>
                  <c:pt idx="121">
                    <c:v>$146 </c:v>
                  </c:pt>
                  <c:pt idx="122">
                    <c:v>$57 </c:v>
                  </c:pt>
                  <c:pt idx="123">
                    <c:v>$91 </c:v>
                  </c:pt>
                  <c:pt idx="124">
                    <c:v>$53 </c:v>
                  </c:pt>
                  <c:pt idx="125">
                    <c:v>$75 </c:v>
                  </c:pt>
                  <c:pt idx="126">
                    <c:v>$106 </c:v>
                  </c:pt>
                  <c:pt idx="127">
                    <c:v>$65 </c:v>
                  </c:pt>
                  <c:pt idx="128">
                    <c:v>$60 </c:v>
                  </c:pt>
                  <c:pt idx="129">
                    <c:v>$113 </c:v>
                  </c:pt>
                  <c:pt idx="130">
                    <c:v>$121 </c:v>
                  </c:pt>
                  <c:pt idx="131">
                    <c:v>$149 </c:v>
                  </c:pt>
                  <c:pt idx="132">
                    <c:v>$271 </c:v>
                  </c:pt>
                  <c:pt idx="133">
                    <c:v>$222 </c:v>
                  </c:pt>
                  <c:pt idx="134">
                    <c:v>$148 </c:v>
                  </c:pt>
                  <c:pt idx="135">
                    <c:v>$359 </c:v>
                  </c:pt>
                  <c:pt idx="136">
                    <c:v>$80 </c:v>
                  </c:pt>
                  <c:pt idx="137">
                    <c:v>$61 </c:v>
                  </c:pt>
                  <c:pt idx="138">
                    <c:v>$189 </c:v>
                  </c:pt>
                  <c:pt idx="139">
                    <c:v>$90 </c:v>
                  </c:pt>
                </c:lvl>
                <c:lvl>
                  <c:pt idx="0">
                    <c:v>0.38 </c:v>
                  </c:pt>
                  <c:pt idx="1">
                    <c:v>0.39 </c:v>
                  </c:pt>
                  <c:pt idx="2">
                    <c:v>0.60 </c:v>
                  </c:pt>
                  <c:pt idx="3">
                    <c:v>0.77 </c:v>
                  </c:pt>
                  <c:pt idx="4">
                    <c:v>0.87 </c:v>
                  </c:pt>
                  <c:pt idx="5">
                    <c:v>0.87 </c:v>
                  </c:pt>
                  <c:pt idx="6">
                    <c:v>1.06 </c:v>
                  </c:pt>
                  <c:pt idx="7">
                    <c:v>1.22 </c:v>
                  </c:pt>
                  <c:pt idx="8">
                    <c:v>1.25 </c:v>
                  </c:pt>
                  <c:pt idx="9">
                    <c:v>1.32 </c:v>
                  </c:pt>
                  <c:pt idx="10">
                    <c:v>1.35 </c:v>
                  </c:pt>
                  <c:pt idx="11">
                    <c:v>1.44 </c:v>
                  </c:pt>
                  <c:pt idx="12">
                    <c:v>1.57 </c:v>
                  </c:pt>
                  <c:pt idx="13">
                    <c:v>1.91 </c:v>
                  </c:pt>
                  <c:pt idx="14">
                    <c:v>2.00 </c:v>
                  </c:pt>
                  <c:pt idx="15">
                    <c:v>2.29 </c:v>
                  </c:pt>
                  <c:pt idx="16">
                    <c:v>2.36 </c:v>
                  </c:pt>
                  <c:pt idx="17">
                    <c:v>2.46 </c:v>
                  </c:pt>
                  <c:pt idx="18">
                    <c:v>2.70 </c:v>
                  </c:pt>
                  <c:pt idx="19">
                    <c:v>3.18 </c:v>
                  </c:pt>
                  <c:pt idx="20">
                    <c:v>3.33 </c:v>
                  </c:pt>
                  <c:pt idx="21">
                    <c:v>3.50 </c:v>
                  </c:pt>
                  <c:pt idx="22">
                    <c:v>3.50 </c:v>
                  </c:pt>
                  <c:pt idx="23">
                    <c:v>4.00 </c:v>
                  </c:pt>
                  <c:pt idx="24">
                    <c:v>4.00 </c:v>
                  </c:pt>
                  <c:pt idx="25">
                    <c:v>4.00 </c:v>
                  </c:pt>
                  <c:pt idx="26">
                    <c:v>4.00 </c:v>
                  </c:pt>
                  <c:pt idx="27">
                    <c:v>4.14 </c:v>
                  </c:pt>
                  <c:pt idx="28">
                    <c:v>4.45 </c:v>
                  </c:pt>
                  <c:pt idx="29">
                    <c:v>4.60 </c:v>
                  </c:pt>
                  <c:pt idx="30">
                    <c:v>4.71 </c:v>
                  </c:pt>
                  <c:pt idx="31">
                    <c:v>4.78 </c:v>
                  </c:pt>
                  <c:pt idx="32">
                    <c:v>4.93 </c:v>
                  </c:pt>
                  <c:pt idx="33">
                    <c:v>5.00 </c:v>
                  </c:pt>
                  <c:pt idx="34">
                    <c:v>5.00 </c:v>
                  </c:pt>
                  <c:pt idx="35">
                    <c:v>5.00 </c:v>
                  </c:pt>
                  <c:pt idx="36">
                    <c:v>5.00 </c:v>
                  </c:pt>
                  <c:pt idx="37">
                    <c:v>5.19 </c:v>
                  </c:pt>
                  <c:pt idx="38">
                    <c:v>5.40 </c:v>
                  </c:pt>
                  <c:pt idx="39">
                    <c:v>5.58 </c:v>
                  </c:pt>
                  <c:pt idx="40">
                    <c:v>6.20 </c:v>
                  </c:pt>
                  <c:pt idx="41">
                    <c:v>6.39 </c:v>
                  </c:pt>
                  <c:pt idx="42">
                    <c:v>6.41 </c:v>
                  </c:pt>
                  <c:pt idx="43">
                    <c:v>7.44 </c:v>
                  </c:pt>
                  <c:pt idx="44">
                    <c:v>7.50 </c:v>
                  </c:pt>
                  <c:pt idx="45">
                    <c:v>8.18 </c:v>
                  </c:pt>
                  <c:pt idx="46">
                    <c:v>9.72 </c:v>
                  </c:pt>
                  <c:pt idx="47">
                    <c:v>9.97 </c:v>
                  </c:pt>
                  <c:pt idx="48">
                    <c:v>10.00 </c:v>
                  </c:pt>
                  <c:pt idx="49">
                    <c:v>10.00 </c:v>
                  </c:pt>
                  <c:pt idx="50">
                    <c:v>10.00 </c:v>
                  </c:pt>
                  <c:pt idx="51">
                    <c:v>10.00 </c:v>
                  </c:pt>
                  <c:pt idx="52">
                    <c:v>10.00 </c:v>
                  </c:pt>
                  <c:pt idx="53">
                    <c:v>10.00 </c:v>
                  </c:pt>
                  <c:pt idx="54">
                    <c:v>10.00 </c:v>
                  </c:pt>
                  <c:pt idx="55">
                    <c:v>10.00 </c:v>
                  </c:pt>
                  <c:pt idx="56">
                    <c:v>10.00 </c:v>
                  </c:pt>
                  <c:pt idx="57">
                    <c:v>10.00 </c:v>
                  </c:pt>
                  <c:pt idx="58">
                    <c:v>10.00 </c:v>
                  </c:pt>
                  <c:pt idx="59">
                    <c:v>10.01 </c:v>
                  </c:pt>
                  <c:pt idx="60">
                    <c:v>10.02 </c:v>
                  </c:pt>
                  <c:pt idx="61">
                    <c:v>10.03 </c:v>
                  </c:pt>
                  <c:pt idx="62">
                    <c:v>10.03 </c:v>
                  </c:pt>
                  <c:pt idx="63">
                    <c:v>10.10 </c:v>
                  </c:pt>
                  <c:pt idx="64">
                    <c:v>10.10 </c:v>
                  </c:pt>
                  <c:pt idx="65">
                    <c:v>10.10 </c:v>
                  </c:pt>
                  <c:pt idx="66">
                    <c:v>10.20 </c:v>
                  </c:pt>
                  <c:pt idx="67">
                    <c:v>10.29 </c:v>
                  </c:pt>
                  <c:pt idx="68">
                    <c:v>10.31 </c:v>
                  </c:pt>
                  <c:pt idx="69">
                    <c:v>10.45 </c:v>
                  </c:pt>
                  <c:pt idx="70">
                    <c:v>10.60 </c:v>
                  </c:pt>
                  <c:pt idx="71">
                    <c:v>10.97 </c:v>
                  </c:pt>
                  <c:pt idx="72">
                    <c:v>11.40 </c:v>
                  </c:pt>
                  <c:pt idx="73">
                    <c:v>11.87 </c:v>
                  </c:pt>
                  <c:pt idx="74">
                    <c:v>12.36 </c:v>
                  </c:pt>
                  <c:pt idx="75">
                    <c:v>12.64 </c:v>
                  </c:pt>
                  <c:pt idx="76">
                    <c:v>12.70 </c:v>
                  </c:pt>
                  <c:pt idx="77">
                    <c:v>13.00 </c:v>
                  </c:pt>
                  <c:pt idx="78">
                    <c:v>13.40 </c:v>
                  </c:pt>
                  <c:pt idx="79">
                    <c:v>13.72 </c:v>
                  </c:pt>
                  <c:pt idx="80">
                    <c:v>14.80 </c:v>
                  </c:pt>
                  <c:pt idx="81">
                    <c:v>15.04 </c:v>
                  </c:pt>
                  <c:pt idx="82">
                    <c:v>15.09 </c:v>
                  </c:pt>
                  <c:pt idx="83">
                    <c:v>15.25 </c:v>
                  </c:pt>
                  <c:pt idx="84">
                    <c:v>15.31 </c:v>
                  </c:pt>
                  <c:pt idx="85">
                    <c:v>16.04 </c:v>
                  </c:pt>
                  <c:pt idx="86">
                    <c:v>17.39 </c:v>
                  </c:pt>
                  <c:pt idx="87">
                    <c:v>17.70 </c:v>
                  </c:pt>
                  <c:pt idx="88">
                    <c:v>18.00 </c:v>
                  </c:pt>
                  <c:pt idx="89">
                    <c:v>18.81 </c:v>
                  </c:pt>
                  <c:pt idx="90">
                    <c:v>18.90 </c:v>
                  </c:pt>
                  <c:pt idx="91">
                    <c:v>19.70 </c:v>
                  </c:pt>
                  <c:pt idx="92">
                    <c:v>19.75 </c:v>
                  </c:pt>
                  <c:pt idx="93">
                    <c:v>19.92 </c:v>
                  </c:pt>
                  <c:pt idx="94">
                    <c:v>19.93 </c:v>
                  </c:pt>
                  <c:pt idx="95">
                    <c:v>20.00 </c:v>
                  </c:pt>
                  <c:pt idx="96">
                    <c:v>20.00 </c:v>
                  </c:pt>
                  <c:pt idx="97">
                    <c:v>20.00 </c:v>
                  </c:pt>
                  <c:pt idx="98">
                    <c:v>22.16 </c:v>
                  </c:pt>
                  <c:pt idx="99">
                    <c:v>22.20 </c:v>
                  </c:pt>
                  <c:pt idx="100">
                    <c:v>24.44 </c:v>
                  </c:pt>
                  <c:pt idx="101">
                    <c:v>25.00 </c:v>
                  </c:pt>
                  <c:pt idx="102">
                    <c:v>25.46 </c:v>
                  </c:pt>
                  <c:pt idx="103">
                    <c:v>26.55 </c:v>
                  </c:pt>
                  <c:pt idx="104">
                    <c:v>28.01 </c:v>
                  </c:pt>
                  <c:pt idx="105">
                    <c:v>28.67 </c:v>
                  </c:pt>
                  <c:pt idx="106">
                    <c:v>28.67 </c:v>
                  </c:pt>
                  <c:pt idx="107">
                    <c:v>28.75 </c:v>
                  </c:pt>
                  <c:pt idx="108">
                    <c:v>29.77 </c:v>
                  </c:pt>
                  <c:pt idx="109">
                    <c:v>29.97 </c:v>
                  </c:pt>
                  <c:pt idx="110">
                    <c:v>30.00 </c:v>
                  </c:pt>
                  <c:pt idx="111">
                    <c:v>30.00 </c:v>
                  </c:pt>
                  <c:pt idx="112">
                    <c:v>31.61 </c:v>
                  </c:pt>
                  <c:pt idx="113">
                    <c:v>37.00 </c:v>
                  </c:pt>
                  <c:pt idx="114">
                    <c:v>37.23 </c:v>
                  </c:pt>
                  <c:pt idx="115">
                    <c:v>37.50 </c:v>
                  </c:pt>
                  <c:pt idx="116">
                    <c:v>38.92 </c:v>
                  </c:pt>
                  <c:pt idx="117">
                    <c:v>39.48 </c:v>
                  </c:pt>
                  <c:pt idx="118">
                    <c:v>40.00 </c:v>
                  </c:pt>
                  <c:pt idx="119">
                    <c:v>40.00 </c:v>
                  </c:pt>
                  <c:pt idx="120">
                    <c:v>40.00 </c:v>
                  </c:pt>
                  <c:pt idx="121">
                    <c:v>40.00 </c:v>
                  </c:pt>
                  <c:pt idx="122">
                    <c:v>40.00 </c:v>
                  </c:pt>
                  <c:pt idx="123">
                    <c:v>40.00 </c:v>
                  </c:pt>
                  <c:pt idx="124">
                    <c:v>40.00 </c:v>
                  </c:pt>
                  <c:pt idx="125">
                    <c:v>40.31 </c:v>
                  </c:pt>
                  <c:pt idx="126">
                    <c:v>40.31 </c:v>
                  </c:pt>
                  <c:pt idx="127">
                    <c:v>40.39 </c:v>
                  </c:pt>
                  <c:pt idx="128">
                    <c:v>40.78 </c:v>
                  </c:pt>
                  <c:pt idx="129">
                    <c:v>46.73 </c:v>
                  </c:pt>
                  <c:pt idx="130">
                    <c:v>50.00 </c:v>
                  </c:pt>
                  <c:pt idx="131">
                    <c:v>69.21 </c:v>
                  </c:pt>
                  <c:pt idx="132">
                    <c:v>69.63 </c:v>
                  </c:pt>
                  <c:pt idx="133">
                    <c:v>69.63 </c:v>
                  </c:pt>
                  <c:pt idx="134">
                    <c:v>70.00 </c:v>
                  </c:pt>
                  <c:pt idx="135">
                    <c:v>75.67 </c:v>
                  </c:pt>
                  <c:pt idx="136">
                    <c:v>76.59 </c:v>
                  </c:pt>
                  <c:pt idx="137">
                    <c:v>80.00 </c:v>
                  </c:pt>
                  <c:pt idx="138">
                    <c:v>80.00 </c:v>
                  </c:pt>
                  <c:pt idx="139">
                    <c:v>120.07 </c:v>
                  </c:pt>
                </c:lvl>
                <c:lvl>
                  <c:pt idx="0">
                    <c:v>0.38 </c:v>
                  </c:pt>
                  <c:pt idx="1">
                    <c:v>0.39 </c:v>
                  </c:pt>
                  <c:pt idx="2">
                    <c:v>0.60 </c:v>
                  </c:pt>
                  <c:pt idx="3">
                    <c:v>0.60 </c:v>
                  </c:pt>
                  <c:pt idx="4">
                    <c:v>0.87 </c:v>
                  </c:pt>
                  <c:pt idx="5">
                    <c:v>0.87 </c:v>
                  </c:pt>
                  <c:pt idx="6">
                    <c:v>1.06 </c:v>
                  </c:pt>
                  <c:pt idx="7">
                    <c:v>1.06 </c:v>
                  </c:pt>
                  <c:pt idx="8">
                    <c:v>1.06 </c:v>
                  </c:pt>
                  <c:pt idx="9">
                    <c:v>1.32 </c:v>
                  </c:pt>
                  <c:pt idx="10">
                    <c:v>1.35 </c:v>
                  </c:pt>
                  <c:pt idx="11">
                    <c:v>1.44 </c:v>
                  </c:pt>
                  <c:pt idx="12">
                    <c:v>1.44 </c:v>
                  </c:pt>
                  <c:pt idx="13">
                    <c:v>1.91 </c:v>
                  </c:pt>
                  <c:pt idx="14">
                    <c:v>2.00 </c:v>
                  </c:pt>
                  <c:pt idx="15">
                    <c:v>2.03 </c:v>
                  </c:pt>
                  <c:pt idx="16">
                    <c:v>1.94 </c:v>
                  </c:pt>
                  <c:pt idx="17">
                    <c:v>2.20 </c:v>
                  </c:pt>
                  <c:pt idx="18">
                    <c:v>2.18 </c:v>
                  </c:pt>
                  <c:pt idx="19">
                    <c:v>3.18 </c:v>
                  </c:pt>
                  <c:pt idx="20">
                    <c:v>3.33 </c:v>
                  </c:pt>
                  <c:pt idx="21">
                    <c:v>2.85 </c:v>
                  </c:pt>
                  <c:pt idx="22">
                    <c:v>2.85 </c:v>
                  </c:pt>
                  <c:pt idx="23">
                    <c:v>4.00 </c:v>
                  </c:pt>
                  <c:pt idx="24">
                    <c:v>4.00 </c:v>
                  </c:pt>
                  <c:pt idx="25">
                    <c:v>4.00 </c:v>
                  </c:pt>
                  <c:pt idx="26">
                    <c:v>4.00 </c:v>
                  </c:pt>
                  <c:pt idx="27">
                    <c:v>4.14 </c:v>
                  </c:pt>
                  <c:pt idx="28">
                    <c:v>4.45 </c:v>
                  </c:pt>
                  <c:pt idx="29">
                    <c:v>4.60 </c:v>
                  </c:pt>
                  <c:pt idx="30">
                    <c:v>4.71 </c:v>
                  </c:pt>
                  <c:pt idx="31">
                    <c:v>4.46 </c:v>
                  </c:pt>
                  <c:pt idx="32">
                    <c:v>4.68 </c:v>
                  </c:pt>
                  <c:pt idx="33">
                    <c:v>5.00 </c:v>
                  </c:pt>
                  <c:pt idx="34">
                    <c:v>5.00 </c:v>
                  </c:pt>
                  <c:pt idx="35">
                    <c:v>5.00 </c:v>
                  </c:pt>
                  <c:pt idx="36">
                    <c:v>5.00 </c:v>
                  </c:pt>
                  <c:pt idx="37">
                    <c:v>4.95 </c:v>
                  </c:pt>
                  <c:pt idx="38">
                    <c:v>4.36 </c:v>
                  </c:pt>
                  <c:pt idx="39">
                    <c:v>5.58 </c:v>
                  </c:pt>
                  <c:pt idx="40">
                    <c:v>6.20 </c:v>
                  </c:pt>
                  <c:pt idx="41">
                    <c:v>6.39 </c:v>
                  </c:pt>
                  <c:pt idx="42">
                    <c:v>6.41 </c:v>
                  </c:pt>
                  <c:pt idx="43">
                    <c:v>7.44 </c:v>
                  </c:pt>
                  <c:pt idx="44">
                    <c:v>6.62 </c:v>
                  </c:pt>
                  <c:pt idx="45">
                    <c:v>6.48 </c:v>
                  </c:pt>
                  <c:pt idx="46">
                    <c:v>9.36 </c:v>
                  </c:pt>
                  <c:pt idx="47">
                    <c:v>9.97 </c:v>
                  </c:pt>
                  <c:pt idx="48">
                    <c:v>10.00 </c:v>
                  </c:pt>
                  <c:pt idx="49">
                    <c:v>10.00 </c:v>
                  </c:pt>
                  <c:pt idx="50">
                    <c:v>10.00 </c:v>
                  </c:pt>
                  <c:pt idx="51">
                    <c:v>10.00 </c:v>
                  </c:pt>
                  <c:pt idx="52">
                    <c:v>10.00 </c:v>
                  </c:pt>
                  <c:pt idx="53">
                    <c:v>10.00 </c:v>
                  </c:pt>
                  <c:pt idx="54">
                    <c:v>9.75 </c:v>
                  </c:pt>
                  <c:pt idx="55">
                    <c:v>10.00 </c:v>
                  </c:pt>
                  <c:pt idx="56">
                    <c:v>10.00 </c:v>
                  </c:pt>
                  <c:pt idx="57">
                    <c:v>10.00 </c:v>
                  </c:pt>
                  <c:pt idx="58">
                    <c:v>9.75 </c:v>
                  </c:pt>
                  <c:pt idx="59">
                    <c:v>10.01 </c:v>
                  </c:pt>
                  <c:pt idx="60">
                    <c:v>10.02 </c:v>
                  </c:pt>
                  <c:pt idx="61">
                    <c:v>10.03 </c:v>
                  </c:pt>
                  <c:pt idx="62">
                    <c:v>9.78 </c:v>
                  </c:pt>
                  <c:pt idx="63">
                    <c:v>10.10 </c:v>
                  </c:pt>
                  <c:pt idx="64">
                    <c:v>10.10 </c:v>
                  </c:pt>
                  <c:pt idx="65">
                    <c:v>10.10 </c:v>
                  </c:pt>
                  <c:pt idx="66">
                    <c:v>10.20 </c:v>
                  </c:pt>
                  <c:pt idx="67">
                    <c:v>9.94 </c:v>
                  </c:pt>
                  <c:pt idx="68">
                    <c:v>10.31 </c:v>
                  </c:pt>
                  <c:pt idx="69">
                    <c:v>10.45 </c:v>
                  </c:pt>
                  <c:pt idx="70">
                    <c:v>10.60 </c:v>
                  </c:pt>
                  <c:pt idx="71">
                    <c:v>10.97 </c:v>
                  </c:pt>
                  <c:pt idx="72">
                    <c:v>11.40 </c:v>
                  </c:pt>
                  <c:pt idx="73">
                    <c:v>10.01 </c:v>
                  </c:pt>
                  <c:pt idx="74">
                    <c:v>12.36 </c:v>
                  </c:pt>
                  <c:pt idx="75">
                    <c:v>12.64 </c:v>
                  </c:pt>
                  <c:pt idx="76">
                    <c:v>11.30 </c:v>
                  </c:pt>
                  <c:pt idx="77">
                    <c:v>13.00 </c:v>
                  </c:pt>
                  <c:pt idx="78">
                    <c:v>13.40 </c:v>
                  </c:pt>
                  <c:pt idx="79">
                    <c:v>13.72 </c:v>
                  </c:pt>
                  <c:pt idx="80">
                    <c:v>14.80 </c:v>
                  </c:pt>
                  <c:pt idx="81">
                    <c:v>14.54 </c:v>
                  </c:pt>
                  <c:pt idx="82">
                    <c:v>14.83 </c:v>
                  </c:pt>
                  <c:pt idx="83">
                    <c:v>15.25 </c:v>
                  </c:pt>
                  <c:pt idx="84">
                    <c:v>15.31 </c:v>
                  </c:pt>
                  <c:pt idx="85">
                    <c:v>15.66 </c:v>
                  </c:pt>
                  <c:pt idx="86">
                    <c:v>7.68 </c:v>
                  </c:pt>
                  <c:pt idx="87">
                    <c:v>4.17 </c:v>
                  </c:pt>
                  <c:pt idx="88">
                    <c:v>17.96 </c:v>
                  </c:pt>
                  <c:pt idx="89">
                    <c:v>18.81 </c:v>
                  </c:pt>
                  <c:pt idx="90">
                    <c:v>18.90 </c:v>
                  </c:pt>
                  <c:pt idx="91">
                    <c:v>19.20 </c:v>
                  </c:pt>
                  <c:pt idx="92">
                    <c:v>19.75 </c:v>
                  </c:pt>
                  <c:pt idx="93">
                    <c:v>19.92 </c:v>
                  </c:pt>
                  <c:pt idx="94">
                    <c:v>18.43 </c:v>
                  </c:pt>
                  <c:pt idx="95">
                    <c:v>19.50 </c:v>
                  </c:pt>
                  <c:pt idx="96">
                    <c:v>19.50 </c:v>
                  </c:pt>
                  <c:pt idx="97">
                    <c:v>19.87 </c:v>
                  </c:pt>
                  <c:pt idx="98">
                    <c:v>20.54 </c:v>
                  </c:pt>
                  <c:pt idx="99">
                    <c:v>22.20 </c:v>
                  </c:pt>
                  <c:pt idx="100">
                    <c:v>24.40 </c:v>
                  </c:pt>
                  <c:pt idx="101">
                    <c:v>25.00 </c:v>
                  </c:pt>
                  <c:pt idx="102">
                    <c:v>25.46 </c:v>
                  </c:pt>
                  <c:pt idx="103">
                    <c:v>26.55 </c:v>
                  </c:pt>
                  <c:pt idx="104">
                    <c:v>28.01 </c:v>
                  </c:pt>
                  <c:pt idx="105">
                    <c:v>28.67 </c:v>
                  </c:pt>
                  <c:pt idx="106">
                    <c:v>28.67 </c:v>
                  </c:pt>
                  <c:pt idx="107">
                    <c:v>28.75 </c:v>
                  </c:pt>
                  <c:pt idx="108">
                    <c:v>26.26 </c:v>
                  </c:pt>
                  <c:pt idx="109">
                    <c:v>29.97 </c:v>
                  </c:pt>
                  <c:pt idx="110">
                    <c:v>30.00 </c:v>
                  </c:pt>
                  <c:pt idx="111">
                    <c:v>30.00 </c:v>
                  </c:pt>
                  <c:pt idx="112">
                    <c:v>30.93 </c:v>
                  </c:pt>
                  <c:pt idx="113">
                    <c:v>37.00 </c:v>
                  </c:pt>
                  <c:pt idx="114">
                    <c:v>37.23 </c:v>
                  </c:pt>
                  <c:pt idx="115">
                    <c:v>37.50 </c:v>
                  </c:pt>
                  <c:pt idx="116">
                    <c:v>37.03 </c:v>
                  </c:pt>
                  <c:pt idx="117">
                    <c:v>39.48 </c:v>
                  </c:pt>
                  <c:pt idx="118">
                    <c:v>39.50 </c:v>
                  </c:pt>
                  <c:pt idx="119">
                    <c:v>39.00 </c:v>
                  </c:pt>
                  <c:pt idx="120">
                    <c:v>40.00 </c:v>
                  </c:pt>
                  <c:pt idx="121">
                    <c:v>40.00 </c:v>
                  </c:pt>
                  <c:pt idx="122">
                    <c:v>38.00 </c:v>
                  </c:pt>
                  <c:pt idx="123">
                    <c:v>40.00 </c:v>
                  </c:pt>
                  <c:pt idx="124">
                    <c:v>38.00 </c:v>
                  </c:pt>
                  <c:pt idx="125">
                    <c:v>40.31 </c:v>
                  </c:pt>
                  <c:pt idx="126">
                    <c:v>40.31 </c:v>
                  </c:pt>
                  <c:pt idx="127">
                    <c:v>40.39 </c:v>
                  </c:pt>
                  <c:pt idx="128">
                    <c:v>40.78 </c:v>
                  </c:pt>
                  <c:pt idx="129">
                    <c:v>44.02 </c:v>
                  </c:pt>
                  <c:pt idx="130">
                    <c:v>49.00 </c:v>
                  </c:pt>
                  <c:pt idx="131">
                    <c:v>69.21 </c:v>
                  </c:pt>
                  <c:pt idx="132">
                    <c:v>69.63 </c:v>
                  </c:pt>
                  <c:pt idx="133">
                    <c:v>69.63 </c:v>
                  </c:pt>
                  <c:pt idx="134">
                    <c:v>70.00 </c:v>
                  </c:pt>
                  <c:pt idx="135">
                    <c:v>75.18 </c:v>
                  </c:pt>
                  <c:pt idx="136">
                    <c:v>76.59 </c:v>
                  </c:pt>
                  <c:pt idx="137">
                    <c:v>80.00 </c:v>
                  </c:pt>
                  <c:pt idx="138">
                    <c:v>79.00 </c:v>
                  </c:pt>
                  <c:pt idx="139">
                    <c:v>120.07 </c:v>
                  </c:pt>
                </c:lvl>
                <c:lvl>
                  <c:pt idx="0">
                    <c:v>165.5 </c:v>
                  </c:pt>
                  <c:pt idx="1">
                    <c:v>146.3 </c:v>
                  </c:pt>
                  <c:pt idx="2">
                    <c:v>264.0 </c:v>
                  </c:pt>
                  <c:pt idx="3">
                    <c:v>264.0 </c:v>
                  </c:pt>
                  <c:pt idx="4">
                    <c:v>230.9 </c:v>
                  </c:pt>
                  <c:pt idx="5">
                    <c:v>2080.0 </c:v>
                  </c:pt>
                  <c:pt idx="6">
                    <c:v>288.0 </c:v>
                  </c:pt>
                  <c:pt idx="7">
                    <c:v>214.8 </c:v>
                  </c:pt>
                  <c:pt idx="8">
                    <c:v>184.7 </c:v>
                  </c:pt>
                  <c:pt idx="9">
                    <c:v>248.0 </c:v>
                  </c:pt>
                  <c:pt idx="10">
                    <c:v>358.0 </c:v>
                  </c:pt>
                  <c:pt idx="11">
                    <c:v>402.0 </c:v>
                  </c:pt>
                  <c:pt idx="12">
                    <c:v>364.7 </c:v>
                  </c:pt>
                  <c:pt idx="13">
                    <c:v>516.8 </c:v>
                  </c:pt>
                  <c:pt idx="14">
                    <c:v>426.4 </c:v>
                  </c:pt>
                  <c:pt idx="15">
                    <c:v>252.6 </c:v>
                  </c:pt>
                  <c:pt idx="16">
                    <c:v>152.0 </c:v>
                  </c:pt>
                  <c:pt idx="17">
                    <c:v>290.4 </c:v>
                  </c:pt>
                  <c:pt idx="18">
                    <c:v>316.5 </c:v>
                  </c:pt>
                  <c:pt idx="19">
                    <c:v>672.0 </c:v>
                  </c:pt>
                  <c:pt idx="20">
                    <c:v>438.0 </c:v>
                  </c:pt>
                  <c:pt idx="21">
                    <c:v>147.4 </c:v>
                  </c:pt>
                  <c:pt idx="22">
                    <c:v>147.4 </c:v>
                  </c:pt>
                  <c:pt idx="23">
                    <c:v>660.0 </c:v>
                  </c:pt>
                  <c:pt idx="24">
                    <c:v>660.0 </c:v>
                  </c:pt>
                  <c:pt idx="25">
                    <c:v>660.0 </c:v>
                  </c:pt>
                  <c:pt idx="26">
                    <c:v>660.0 </c:v>
                  </c:pt>
                  <c:pt idx="27">
                    <c:v>585.5 </c:v>
                  </c:pt>
                  <c:pt idx="28">
                    <c:v>821.0 </c:v>
                  </c:pt>
                  <c:pt idx="29">
                    <c:v>646.0 </c:v>
                  </c:pt>
                  <c:pt idx="30">
                    <c:v>635.5 </c:v>
                  </c:pt>
                  <c:pt idx="31">
                    <c:v>467.0 </c:v>
                  </c:pt>
                  <c:pt idx="32">
                    <c:v>617.8 </c:v>
                  </c:pt>
                  <c:pt idx="33">
                    <c:v>1312.0 </c:v>
                  </c:pt>
                  <c:pt idx="34">
                    <c:v>650.0 </c:v>
                  </c:pt>
                  <c:pt idx="35">
                    <c:v>330.0 </c:v>
                  </c:pt>
                  <c:pt idx="36">
                    <c:v>493.0 </c:v>
                  </c:pt>
                  <c:pt idx="37">
                    <c:v>657.4 </c:v>
                  </c:pt>
                  <c:pt idx="38">
                    <c:v>316.5 </c:v>
                  </c:pt>
                  <c:pt idx="39">
                    <c:v>246.0 </c:v>
                  </c:pt>
                  <c:pt idx="40">
                    <c:v>650.4 </c:v>
                  </c:pt>
                  <c:pt idx="41">
                    <c:v>300.3 </c:v>
                  </c:pt>
                  <c:pt idx="42">
                    <c:v>500.0 </c:v>
                  </c:pt>
                  <c:pt idx="43">
                    <c:v>432.1 </c:v>
                  </c:pt>
                  <c:pt idx="44">
                    <c:v>249.7 </c:v>
                  </c:pt>
                  <c:pt idx="45">
                    <c:v>380.9 </c:v>
                  </c:pt>
                  <c:pt idx="46">
                    <c:v>840.7 </c:v>
                  </c:pt>
                  <c:pt idx="47">
                    <c:v>660.0 </c:v>
                  </c:pt>
                  <c:pt idx="48">
                    <c:v>1320.0 </c:v>
                  </c:pt>
                  <c:pt idx="49">
                    <c:v>1320.0 </c:v>
                  </c:pt>
                  <c:pt idx="50">
                    <c:v>1320.0 </c:v>
                  </c:pt>
                  <c:pt idx="51">
                    <c:v>1320.0 </c:v>
                  </c:pt>
                  <c:pt idx="52">
                    <c:v>1320.0 </c:v>
                  </c:pt>
                  <c:pt idx="53">
                    <c:v>663.1 </c:v>
                  </c:pt>
                  <c:pt idx="54">
                    <c:v>1287.0 </c:v>
                  </c:pt>
                  <c:pt idx="55">
                    <c:v>1320.0 </c:v>
                  </c:pt>
                  <c:pt idx="56">
                    <c:v>1266.2 </c:v>
                  </c:pt>
                  <c:pt idx="57">
                    <c:v>1320.0 </c:v>
                  </c:pt>
                  <c:pt idx="58">
                    <c:v>1287.0 </c:v>
                  </c:pt>
                  <c:pt idx="59">
                    <c:v>667.0 </c:v>
                  </c:pt>
                  <c:pt idx="60">
                    <c:v>1320.0 </c:v>
                  </c:pt>
                  <c:pt idx="61">
                    <c:v>891.6 </c:v>
                  </c:pt>
                  <c:pt idx="62">
                    <c:v>1291.0 </c:v>
                  </c:pt>
                  <c:pt idx="63">
                    <c:v>1385.7 </c:v>
                  </c:pt>
                  <c:pt idx="64">
                    <c:v>1325.0 </c:v>
                  </c:pt>
                  <c:pt idx="65">
                    <c:v>1325.0 </c:v>
                  </c:pt>
                  <c:pt idx="66">
                    <c:v>725.4 </c:v>
                  </c:pt>
                  <c:pt idx="67">
                    <c:v>949.5 </c:v>
                  </c:pt>
                  <c:pt idx="68">
                    <c:v>898.2 </c:v>
                  </c:pt>
                  <c:pt idx="69">
                    <c:v>455.0 </c:v>
                  </c:pt>
                  <c:pt idx="70">
                    <c:v>1399.0 </c:v>
                  </c:pt>
                  <c:pt idx="71">
                    <c:v>2628.0 </c:v>
                  </c:pt>
                  <c:pt idx="72">
                    <c:v>1184.0 </c:v>
                  </c:pt>
                  <c:pt idx="73">
                    <c:v>537.0 </c:v>
                  </c:pt>
                  <c:pt idx="74">
                    <c:v>900.0 </c:v>
                  </c:pt>
                  <c:pt idx="75">
                    <c:v>1107.8 </c:v>
                  </c:pt>
                  <c:pt idx="76">
                    <c:v>749.0 </c:v>
                  </c:pt>
                  <c:pt idx="77">
                    <c:v>2574.0 </c:v>
                  </c:pt>
                  <c:pt idx="78">
                    <c:v>1796.0 </c:v>
                  </c:pt>
                  <c:pt idx="79">
                    <c:v>2213.5 </c:v>
                  </c:pt>
                  <c:pt idx="80">
                    <c:v>0.0 </c:v>
                  </c:pt>
                  <c:pt idx="81">
                    <c:v>959.6 </c:v>
                  </c:pt>
                  <c:pt idx="82">
                    <c:v>633.3 </c:v>
                  </c:pt>
                  <c:pt idx="83">
                    <c:v>1302.0 </c:v>
                  </c:pt>
                  <c:pt idx="84">
                    <c:v>1111.5 </c:v>
                  </c:pt>
                  <c:pt idx="85">
                    <c:v>1378.1 </c:v>
                  </c:pt>
                  <c:pt idx="86">
                    <c:v>499.3 </c:v>
                  </c:pt>
                  <c:pt idx="87">
                    <c:v>159.6 </c:v>
                  </c:pt>
                  <c:pt idx="88">
                    <c:v>515.4 </c:v>
                  </c:pt>
                  <c:pt idx="89">
                    <c:v>919.6 </c:v>
                  </c:pt>
                  <c:pt idx="90">
                    <c:v>997.9 </c:v>
                  </c:pt>
                  <c:pt idx="91">
                    <c:v>636.0 </c:v>
                  </c:pt>
                  <c:pt idx="92">
                    <c:v>1309.0 </c:v>
                  </c:pt>
                  <c:pt idx="93">
                    <c:v>1310.6 </c:v>
                  </c:pt>
                  <c:pt idx="94">
                    <c:v>405.5 </c:v>
                  </c:pt>
                  <c:pt idx="95">
                    <c:v>1283.1 </c:v>
                  </c:pt>
                  <c:pt idx="96">
                    <c:v>1287.0 </c:v>
                  </c:pt>
                  <c:pt idx="97">
                    <c:v>5245.7 </c:v>
                  </c:pt>
                  <c:pt idx="98">
                    <c:v>417.7 </c:v>
                  </c:pt>
                  <c:pt idx="99">
                    <c:v>1320.0 </c:v>
                  </c:pt>
                  <c:pt idx="100">
                    <c:v>19324.8 </c:v>
                  </c:pt>
                  <c:pt idx="101">
                    <c:v>1320.0 </c:v>
                  </c:pt>
                  <c:pt idx="102">
                    <c:v>1264.4 </c:v>
                  </c:pt>
                  <c:pt idx="103">
                    <c:v>5379.0 </c:v>
                  </c:pt>
                  <c:pt idx="104">
                    <c:v>20335.3 </c:v>
                  </c:pt>
                  <c:pt idx="105">
                    <c:v>3186.0 </c:v>
                  </c:pt>
                  <c:pt idx="106">
                    <c:v>3186.0 </c:v>
                  </c:pt>
                  <c:pt idx="107">
                    <c:v>1927.0 </c:v>
                  </c:pt>
                  <c:pt idx="108">
                    <c:v>561.8 </c:v>
                  </c:pt>
                  <c:pt idx="109">
                    <c:v>1858.0 </c:v>
                  </c:pt>
                  <c:pt idx="110">
                    <c:v>2667.0 </c:v>
                  </c:pt>
                  <c:pt idx="111">
                    <c:v>2667.0 </c:v>
                  </c:pt>
                  <c:pt idx="112">
                    <c:v>1505.4 </c:v>
                  </c:pt>
                  <c:pt idx="113">
                    <c:v>1207.5 </c:v>
                  </c:pt>
                  <c:pt idx="114">
                    <c:v>849.5 </c:v>
                  </c:pt>
                  <c:pt idx="115">
                    <c:v>1408.0 </c:v>
                  </c:pt>
                  <c:pt idx="116">
                    <c:v>647.0 </c:v>
                  </c:pt>
                  <c:pt idx="117">
                    <c:v>2586.0 </c:v>
                  </c:pt>
                  <c:pt idx="118">
                    <c:v>1303.5 </c:v>
                  </c:pt>
                  <c:pt idx="119">
                    <c:v>1287.0 </c:v>
                  </c:pt>
                  <c:pt idx="120">
                    <c:v>1652.0 </c:v>
                  </c:pt>
                  <c:pt idx="121">
                    <c:v>2681.0 </c:v>
                  </c:pt>
                  <c:pt idx="122">
                    <c:v>627.0 </c:v>
                  </c:pt>
                  <c:pt idx="123">
                    <c:v>1320.0 </c:v>
                  </c:pt>
                  <c:pt idx="124">
                    <c:v>627.0 </c:v>
                  </c:pt>
                  <c:pt idx="125">
                    <c:v>1203.0 </c:v>
                  </c:pt>
                  <c:pt idx="126">
                    <c:v>1493.0 </c:v>
                  </c:pt>
                  <c:pt idx="127">
                    <c:v>1338.0 </c:v>
                  </c:pt>
                  <c:pt idx="128">
                    <c:v>1325.5 </c:v>
                  </c:pt>
                  <c:pt idx="129">
                    <c:v>1219.0 </c:v>
                  </c:pt>
                  <c:pt idx="130">
                    <c:v>1610.9 </c:v>
                  </c:pt>
                  <c:pt idx="131">
                    <c:v>2235.0 </c:v>
                  </c:pt>
                  <c:pt idx="132">
                    <c:v>5866.0 </c:v>
                  </c:pt>
                  <c:pt idx="133">
                    <c:v>5866.0 </c:v>
                  </c:pt>
                  <c:pt idx="134">
                    <c:v>3102.0 </c:v>
                  </c:pt>
                  <c:pt idx="135">
                    <c:v>5061.6 </c:v>
                  </c:pt>
                  <c:pt idx="136">
                    <c:v>1518.5 </c:v>
                  </c:pt>
                  <c:pt idx="137">
                    <c:v>1331.0 </c:v>
                  </c:pt>
                  <c:pt idx="138">
                    <c:v>2607.0 </c:v>
                  </c:pt>
                  <c:pt idx="139">
                    <c:v>2147.1 </c:v>
                  </c:pt>
                </c:lvl>
                <c:lvl>
                  <c:pt idx="0">
                    <c:v>100.0 </c:v>
                  </c:pt>
                  <c:pt idx="1">
                    <c:v>100.9 </c:v>
                  </c:pt>
                  <c:pt idx="2">
                    <c:v>99.0 </c:v>
                  </c:pt>
                  <c:pt idx="3">
                    <c:v>99.0 </c:v>
                  </c:pt>
                  <c:pt idx="4">
                    <c:v>165.0 </c:v>
                  </c:pt>
                  <c:pt idx="5">
                    <c:v>183.0 </c:v>
                  </c:pt>
                  <c:pt idx="6">
                    <c:v>160.0 </c:v>
                  </c:pt>
                  <c:pt idx="7">
                    <c:v>215.0 </c:v>
                  </c:pt>
                  <c:pt idx="8">
                    <c:v>250.0 </c:v>
                  </c:pt>
                  <c:pt idx="9">
                    <c:v>233.0 </c:v>
                  </c:pt>
                  <c:pt idx="10">
                    <c:v>150.0 </c:v>
                  </c:pt>
                  <c:pt idx="11">
                    <c:v>156.0 </c:v>
                  </c:pt>
                  <c:pt idx="12">
                    <c:v>172.0 </c:v>
                  </c:pt>
                  <c:pt idx="13">
                    <c:v>161.0 </c:v>
                  </c:pt>
                  <c:pt idx="14">
                    <c:v>189.4 </c:v>
                  </c:pt>
                  <c:pt idx="15">
                    <c:v>350.0 </c:v>
                  </c:pt>
                  <c:pt idx="16">
                    <c:v>556.0 </c:v>
                  </c:pt>
                  <c:pt idx="17">
                    <c:v>330.0 </c:v>
                  </c:pt>
                  <c:pt idx="18">
                    <c:v>300.0 </c:v>
                  </c:pt>
                  <c:pt idx="19">
                    <c:v>206.0 </c:v>
                  </c:pt>
                  <c:pt idx="20">
                    <c:v>325.0 </c:v>
                  </c:pt>
                  <c:pt idx="21">
                    <c:v>842.0 </c:v>
                  </c:pt>
                  <c:pt idx="22">
                    <c:v>842.0 </c:v>
                  </c:pt>
                  <c:pt idx="23">
                    <c:v>264.0 </c:v>
                  </c:pt>
                  <c:pt idx="24">
                    <c:v>264.0 </c:v>
                  </c:pt>
                  <c:pt idx="25">
                    <c:v>264.0 </c:v>
                  </c:pt>
                  <c:pt idx="26">
                    <c:v>264.0 </c:v>
                  </c:pt>
                  <c:pt idx="27">
                    <c:v>308.0 </c:v>
                  </c:pt>
                  <c:pt idx="28">
                    <c:v>236.0 </c:v>
                  </c:pt>
                  <c:pt idx="29">
                    <c:v>310.0 </c:v>
                  </c:pt>
                  <c:pt idx="30">
                    <c:v>323.0 </c:v>
                  </c:pt>
                  <c:pt idx="31">
                    <c:v>416.0 </c:v>
                  </c:pt>
                  <c:pt idx="32">
                    <c:v>330.0 </c:v>
                  </c:pt>
                  <c:pt idx="33">
                    <c:v>166.0 </c:v>
                  </c:pt>
                  <c:pt idx="34">
                    <c:v>335.5 </c:v>
                  </c:pt>
                  <c:pt idx="35">
                    <c:v>660.0 </c:v>
                  </c:pt>
                  <c:pt idx="36">
                    <c:v>442.0 </c:v>
                  </c:pt>
                  <c:pt idx="37">
                    <c:v>328.0 </c:v>
                  </c:pt>
                  <c:pt idx="38">
                    <c:v>600.0 </c:v>
                  </c:pt>
                  <c:pt idx="39">
                    <c:v>980.0 </c:v>
                  </c:pt>
                  <c:pt idx="40">
                    <c:v>429.9 </c:v>
                  </c:pt>
                  <c:pt idx="41">
                    <c:v>927.0 </c:v>
                  </c:pt>
                  <c:pt idx="42">
                    <c:v>559.0 </c:v>
                  </c:pt>
                  <c:pt idx="43">
                    <c:v>750.0 </c:v>
                  </c:pt>
                  <c:pt idx="44">
                    <c:v>1,155.0 </c:v>
                  </c:pt>
                  <c:pt idx="45">
                    <c:v>741.0 </c:v>
                  </c:pt>
                  <c:pt idx="46">
                    <c:v>485.0 </c:v>
                  </c:pt>
                  <c:pt idx="47">
                    <c:v>655.0 </c:v>
                  </c:pt>
                  <c:pt idx="48">
                    <c:v>330.0 </c:v>
                  </c:pt>
                  <c:pt idx="49">
                    <c:v>330.0 </c:v>
                  </c:pt>
                  <c:pt idx="50">
                    <c:v>847.8 </c:v>
                  </c:pt>
                  <c:pt idx="51">
                    <c:v>330.0 </c:v>
                  </c:pt>
                  <c:pt idx="52">
                    <c:v>330.0 </c:v>
                  </c:pt>
                  <c:pt idx="53">
                    <c:v>657.7 </c:v>
                  </c:pt>
                  <c:pt idx="54">
                    <c:v>330.0 </c:v>
                  </c:pt>
                  <c:pt idx="55">
                    <c:v>330.0 </c:v>
                  </c:pt>
                  <c:pt idx="56">
                    <c:v>346.0 </c:v>
                  </c:pt>
                  <c:pt idx="57">
                    <c:v>330.0 </c:v>
                  </c:pt>
                  <c:pt idx="58">
                    <c:v>330.0 </c:v>
                  </c:pt>
                  <c:pt idx="59">
                    <c:v>654.0 </c:v>
                  </c:pt>
                  <c:pt idx="60">
                    <c:v>330.5 </c:v>
                  </c:pt>
                  <c:pt idx="61">
                    <c:v>490.0 </c:v>
                  </c:pt>
                  <c:pt idx="62">
                    <c:v>330.0 </c:v>
                  </c:pt>
                  <c:pt idx="63">
                    <c:v>323.0 </c:v>
                  </c:pt>
                  <c:pt idx="64">
                    <c:v>332.0 </c:v>
                  </c:pt>
                  <c:pt idx="65">
                    <c:v>332.0 </c:v>
                  </c:pt>
                  <c:pt idx="66">
                    <c:v>602.0 </c:v>
                  </c:pt>
                  <c:pt idx="67">
                    <c:v>456.0 </c:v>
                  </c:pt>
                  <c:pt idx="68">
                    <c:v>500.0 </c:v>
                  </c:pt>
                  <c:pt idx="69">
                    <c:v>1,000.0 </c:v>
                  </c:pt>
                  <c:pt idx="70">
                    <c:v>330.0 </c:v>
                  </c:pt>
                  <c:pt idx="71">
                    <c:v>779.4 </c:v>
                  </c:pt>
                  <c:pt idx="72">
                    <c:v>419.4 </c:v>
                  </c:pt>
                  <c:pt idx="73">
                    <c:v>812.0 </c:v>
                  </c:pt>
                  <c:pt idx="74">
                    <c:v>598.0 </c:v>
                  </c:pt>
                  <c:pt idx="75">
                    <c:v>497.0 </c:v>
                  </c:pt>
                  <c:pt idx="76">
                    <c:v>1,577.0 </c:v>
                  </c:pt>
                  <c:pt idx="77">
                    <c:v>220.0 </c:v>
                  </c:pt>
                  <c:pt idx="78">
                    <c:v>325.0 </c:v>
                  </c:pt>
                  <c:pt idx="79">
                    <c:v>270.0 </c:v>
                  </c:pt>
                  <c:pt idx="80">
                    <c:v>336.0 </c:v>
                  </c:pt>
                  <c:pt idx="81">
                    <c:v>660.0 </c:v>
                  </c:pt>
                  <c:pt idx="82">
                    <c:v>1,020.0 </c:v>
                  </c:pt>
                  <c:pt idx="83">
                    <c:v>510.5 </c:v>
                  </c:pt>
                  <c:pt idx="84">
                    <c:v>600.0 </c:v>
                  </c:pt>
                  <c:pt idx="85">
                    <c:v>495.0 </c:v>
                  </c:pt>
                  <c:pt idx="86">
                    <c:v>670.0 </c:v>
                  </c:pt>
                  <c:pt idx="87">
                    <c:v>1,138.0 </c:v>
                  </c:pt>
                  <c:pt idx="88">
                    <c:v>1,518.0 </c:v>
                  </c:pt>
                  <c:pt idx="89">
                    <c:v>891.0 </c:v>
                  </c:pt>
                  <c:pt idx="90">
                    <c:v>825.0 </c:v>
                  </c:pt>
                  <c:pt idx="91">
                    <c:v>1,315.0 </c:v>
                  </c:pt>
                  <c:pt idx="92">
                    <c:v>657.0 </c:v>
                  </c:pt>
                  <c:pt idx="93">
                    <c:v>662.0 </c:v>
                  </c:pt>
                  <c:pt idx="94">
                    <c:v>1,980.0 </c:v>
                  </c:pt>
                  <c:pt idx="95">
                    <c:v>662.0 </c:v>
                  </c:pt>
                  <c:pt idx="96">
                    <c:v>660.0 </c:v>
                  </c:pt>
                  <c:pt idx="97">
                    <c:v>165.0 </c:v>
                  </c:pt>
                  <c:pt idx="98">
                    <c:v>2,142.0 </c:v>
                  </c:pt>
                  <c:pt idx="99">
                    <c:v>733.0 </c:v>
                  </c:pt>
                  <c:pt idx="100">
                    <c:v>55.0 </c:v>
                  </c:pt>
                  <c:pt idx="101">
                    <c:v>825.0 </c:v>
                  </c:pt>
                  <c:pt idx="102">
                    <c:v>877.1 </c:v>
                  </c:pt>
                  <c:pt idx="103">
                    <c:v>215.0 </c:v>
                  </c:pt>
                  <c:pt idx="104">
                    <c:v>60.0 </c:v>
                  </c:pt>
                  <c:pt idx="105">
                    <c:v>392.0 </c:v>
                  </c:pt>
                  <c:pt idx="106">
                    <c:v>392.0 </c:v>
                  </c:pt>
                  <c:pt idx="107">
                    <c:v>650.0 </c:v>
                  </c:pt>
                  <c:pt idx="108">
                    <c:v>2,036.0 </c:v>
                  </c:pt>
                  <c:pt idx="109">
                    <c:v>700.0 </c:v>
                  </c:pt>
                  <c:pt idx="110">
                    <c:v>490.0 </c:v>
                  </c:pt>
                  <c:pt idx="111">
                    <c:v>490.0 </c:v>
                  </c:pt>
                  <c:pt idx="112">
                    <c:v>895.0 </c:v>
                  </c:pt>
                  <c:pt idx="113">
                    <c:v>1,335.0 </c:v>
                  </c:pt>
                  <c:pt idx="114">
                    <c:v>1,909.0 </c:v>
                  </c:pt>
                  <c:pt idx="115">
                    <c:v>1,160.0 </c:v>
                  </c:pt>
                  <c:pt idx="116">
                    <c:v>2,493.0 </c:v>
                  </c:pt>
                  <c:pt idx="117">
                    <c:v>665.0 </c:v>
                  </c:pt>
                  <c:pt idx="118">
                    <c:v>1,320.0 </c:v>
                  </c:pt>
                  <c:pt idx="119">
                    <c:v>1,320.0 </c:v>
                  </c:pt>
                  <c:pt idx="120">
                    <c:v>1,060.0 </c:v>
                  </c:pt>
                  <c:pt idx="121">
                    <c:v>650.0 </c:v>
                  </c:pt>
                  <c:pt idx="122">
                    <c:v>2,640.0 </c:v>
                  </c:pt>
                  <c:pt idx="123">
                    <c:v>1,320.0 </c:v>
                  </c:pt>
                  <c:pt idx="124">
                    <c:v>2,640.0 </c:v>
                  </c:pt>
                  <c:pt idx="125">
                    <c:v>1,460.0 </c:v>
                  </c:pt>
                  <c:pt idx="126">
                    <c:v>1,176.0 </c:v>
                  </c:pt>
                  <c:pt idx="127">
                    <c:v>1,315.0 </c:v>
                  </c:pt>
                  <c:pt idx="128">
                    <c:v>1,340.0 </c:v>
                  </c:pt>
                  <c:pt idx="129">
                    <c:v>1,573.0 </c:v>
                  </c:pt>
                  <c:pt idx="130">
                    <c:v>1,325.0 </c:v>
                  </c:pt>
                  <c:pt idx="131">
                    <c:v>1,349.0 </c:v>
                  </c:pt>
                  <c:pt idx="132">
                    <c:v>517.0 </c:v>
                  </c:pt>
                  <c:pt idx="133">
                    <c:v>517.0 </c:v>
                  </c:pt>
                  <c:pt idx="134">
                    <c:v>983.0 </c:v>
                  </c:pt>
                  <c:pt idx="135">
                    <c:v>647.0 </c:v>
                  </c:pt>
                  <c:pt idx="136">
                    <c:v>2,197.0 </c:v>
                  </c:pt>
                  <c:pt idx="137">
                    <c:v>2,618.0 </c:v>
                  </c:pt>
                  <c:pt idx="138">
                    <c:v>1,320.0 </c:v>
                  </c:pt>
                  <c:pt idx="139">
                    <c:v>2,436.0 </c:v>
                  </c:pt>
                </c:lvl>
                <c:lvl>
                  <c:pt idx="0">
                    <c:v>$0 </c:v>
                  </c:pt>
                  <c:pt idx="1">
                    <c:v>$2,340 </c:v>
                  </c:pt>
                  <c:pt idx="2">
                    <c:v>$3,600 </c:v>
                  </c:pt>
                  <c:pt idx="3">
                    <c:v>$0 </c:v>
                  </c:pt>
                  <c:pt idx="4">
                    <c:v>$4,560 </c:v>
                  </c:pt>
                  <c:pt idx="5">
                    <c:v>$0 </c:v>
                  </c:pt>
                  <c:pt idx="6">
                    <c:v>$6,300 </c:v>
                  </c:pt>
                  <c:pt idx="7">
                    <c:v>$7,095 </c:v>
                  </c:pt>
                  <c:pt idx="8">
                    <c:v>$0 </c:v>
                  </c:pt>
                  <c:pt idx="9">
                    <c:v>$7,600 </c:v>
                  </c:pt>
                  <c:pt idx="10">
                    <c:v>$0 </c:v>
                  </c:pt>
                  <c:pt idx="11">
                    <c:v>$8,200 </c:v>
                  </c:pt>
                  <c:pt idx="12">
                    <c:v>$0 </c:v>
                  </c:pt>
                  <c:pt idx="13">
                    <c:v>$0 </c:v>
                  </c:pt>
                  <c:pt idx="14">
                    <c:v>$10,300 </c:v>
                  </c:pt>
                  <c:pt idx="15">
                    <c:v>$0 </c:v>
                  </c:pt>
                  <c:pt idx="16">
                    <c:v>$0 </c:v>
                  </c:pt>
                  <c:pt idx="17">
                    <c:v>$0 </c:v>
                  </c:pt>
                  <c:pt idx="18">
                    <c:v>$0 </c:v>
                  </c:pt>
                  <c:pt idx="19">
                    <c:v>$14,174 </c:v>
                  </c:pt>
                  <c:pt idx="20">
                    <c:v>$0 </c:v>
                  </c:pt>
                  <c:pt idx="21">
                    <c:v>$5,220 </c:v>
                  </c:pt>
                  <c:pt idx="22">
                    <c:v>$4,350 </c:v>
                  </c:pt>
                  <c:pt idx="23">
                    <c:v>$0 </c:v>
                  </c:pt>
                  <c:pt idx="24">
                    <c:v>$0 </c:v>
                  </c:pt>
                  <c:pt idx="25">
                    <c:v>$0 </c:v>
                  </c:pt>
                  <c:pt idx="26">
                    <c:v>$0 </c:v>
                  </c:pt>
                  <c:pt idx="27">
                    <c:v>$0 </c:v>
                  </c:pt>
                  <c:pt idx="28">
                    <c:v>$0 </c:v>
                  </c:pt>
                  <c:pt idx="29">
                    <c:v>$0 </c:v>
                  </c:pt>
                  <c:pt idx="30">
                    <c:v>$0 </c:v>
                  </c:pt>
                  <c:pt idx="31">
                    <c:v>$0 </c:v>
                  </c:pt>
                  <c:pt idx="32">
                    <c:v>$21,241 </c:v>
                  </c:pt>
                  <c:pt idx="33">
                    <c:v>$0 </c:v>
                  </c:pt>
                  <c:pt idx="34">
                    <c:v>$0 </c:v>
                  </c:pt>
                  <c:pt idx="35">
                    <c:v>$20,575 </c:v>
                  </c:pt>
                  <c:pt idx="36">
                    <c:v>$0 </c:v>
                  </c:pt>
                  <c:pt idx="37">
                    <c:v>$0 </c:v>
                  </c:pt>
                  <c:pt idx="38">
                    <c:v>$0 </c:v>
                  </c:pt>
                  <c:pt idx="39">
                    <c:v>$20,901 </c:v>
                  </c:pt>
                  <c:pt idx="40">
                    <c:v>$25,820 </c:v>
                  </c:pt>
                  <c:pt idx="41">
                    <c:v>$0 </c:v>
                  </c:pt>
                  <c:pt idx="42">
                    <c:v>$0 </c:v>
                  </c:pt>
                  <c:pt idx="43">
                    <c:v>$28,891 </c:v>
                  </c:pt>
                  <c:pt idx="44">
                    <c:v>$27,332 </c:v>
                  </c:pt>
                  <c:pt idx="45">
                    <c:v>$25,946 </c:v>
                  </c:pt>
                  <c:pt idx="46">
                    <c:v>$17,784 </c:v>
                  </c:pt>
                  <c:pt idx="47">
                    <c:v>$29,987 </c:v>
                  </c:pt>
                  <c:pt idx="48">
                    <c:v>$0 </c:v>
                  </c:pt>
                  <c:pt idx="49">
                    <c:v>$0 </c:v>
                  </c:pt>
                  <c:pt idx="50">
                    <c:v>$29,892 </c:v>
                  </c:pt>
                  <c:pt idx="51">
                    <c:v>$0 </c:v>
                  </c:pt>
                  <c:pt idx="52">
                    <c:v>$0 </c:v>
                  </c:pt>
                  <c:pt idx="53">
                    <c:v>$29,783 </c:v>
                  </c:pt>
                  <c:pt idx="54">
                    <c:v>$29,892 </c:v>
                  </c:pt>
                  <c:pt idx="55">
                    <c:v>$30,000 </c:v>
                  </c:pt>
                  <c:pt idx="56">
                    <c:v>$30,000 </c:v>
                  </c:pt>
                  <c:pt idx="57">
                    <c:v>$0 </c:v>
                  </c:pt>
                  <c:pt idx="58">
                    <c:v>$29,896 </c:v>
                  </c:pt>
                  <c:pt idx="59">
                    <c:v>$30,018 </c:v>
                  </c:pt>
                  <c:pt idx="60">
                    <c:v>$0 </c:v>
                  </c:pt>
                  <c:pt idx="61">
                    <c:v>$30,054 </c:v>
                  </c:pt>
                  <c:pt idx="62">
                    <c:v>$29,905 </c:v>
                  </c:pt>
                  <c:pt idx="63">
                    <c:v>$30,180 </c:v>
                  </c:pt>
                  <c:pt idx="64">
                    <c:v>$0 </c:v>
                  </c:pt>
                  <c:pt idx="65">
                    <c:v>$0 </c:v>
                  </c:pt>
                  <c:pt idx="66">
                    <c:v>$29,892 </c:v>
                  </c:pt>
                  <c:pt idx="67">
                    <c:v>$18,430 </c:v>
                  </c:pt>
                  <c:pt idx="68">
                    <c:v>$30,558 </c:v>
                  </c:pt>
                  <c:pt idx="69">
                    <c:v>$29,866 </c:v>
                  </c:pt>
                  <c:pt idx="70">
                    <c:v>$0 </c:v>
                  </c:pt>
                  <c:pt idx="71">
                    <c:v>$31,494 </c:v>
                  </c:pt>
                  <c:pt idx="72">
                    <c:v>$32,178 </c:v>
                  </c:pt>
                  <c:pt idx="73">
                    <c:v>$24,596 </c:v>
                  </c:pt>
                  <c:pt idx="74">
                    <c:v>$33,355 </c:v>
                  </c:pt>
                  <c:pt idx="75">
                    <c:v>$0 </c:v>
                  </c:pt>
                  <c:pt idx="76">
                    <c:v>$32,340 </c:v>
                  </c:pt>
                  <c:pt idx="77">
                    <c:v>$35,400 </c:v>
                  </c:pt>
                  <c:pt idx="78">
                    <c:v>$0 </c:v>
                  </c:pt>
                  <c:pt idx="79">
                    <c:v>$0 </c:v>
                  </c:pt>
                  <c:pt idx="80">
                    <c:v>$45,760 </c:v>
                  </c:pt>
                  <c:pt idx="81">
                    <c:v>$38,172 </c:v>
                  </c:pt>
                  <c:pt idx="82">
                    <c:v>$0 </c:v>
                  </c:pt>
                  <c:pt idx="83">
                    <c:v>$0 </c:v>
                  </c:pt>
                  <c:pt idx="84">
                    <c:v>$0 </c:v>
                  </c:pt>
                  <c:pt idx="85">
                    <c:v>$40,496 </c:v>
                  </c:pt>
                  <c:pt idx="86">
                    <c:v>$0 </c:v>
                  </c:pt>
                  <c:pt idx="87">
                    <c:v>$26,856 </c:v>
                  </c:pt>
                  <c:pt idx="88">
                    <c:v>$81,600 </c:v>
                  </c:pt>
                  <c:pt idx="89">
                    <c:v>$0 </c:v>
                  </c:pt>
                  <c:pt idx="90">
                    <c:v>$47,580 </c:v>
                  </c:pt>
                  <c:pt idx="91">
                    <c:v>$43,325 </c:v>
                  </c:pt>
                  <c:pt idx="92">
                    <c:v>$48,350 </c:v>
                  </c:pt>
                  <c:pt idx="93">
                    <c:v>$49,824 </c:v>
                  </c:pt>
                  <c:pt idx="94">
                    <c:v>$46,546 </c:v>
                  </c:pt>
                  <c:pt idx="95">
                    <c:v>$0 </c:v>
                  </c:pt>
                  <c:pt idx="96">
                    <c:v>$48,900 </c:v>
                  </c:pt>
                  <c:pt idx="97">
                    <c:v>$49,714 </c:v>
                  </c:pt>
                  <c:pt idx="98">
                    <c:v>$80,269 </c:v>
                  </c:pt>
                  <c:pt idx="99">
                    <c:v>$0 </c:v>
                  </c:pt>
                  <c:pt idx="100">
                    <c:v>$51,550 </c:v>
                  </c:pt>
                  <c:pt idx="101">
                    <c:v>$62,500 </c:v>
                  </c:pt>
                  <c:pt idx="102">
                    <c:v>$63,650 </c:v>
                  </c:pt>
                  <c:pt idx="103">
                    <c:v>$0 </c:v>
                  </c:pt>
                  <c:pt idx="104">
                    <c:v>$0 </c:v>
                  </c:pt>
                  <c:pt idx="105">
                    <c:v>$71,675 </c:v>
                  </c:pt>
                  <c:pt idx="106">
                    <c:v>$71,675 </c:v>
                  </c:pt>
                  <c:pt idx="107">
                    <c:v>$0 </c:v>
                  </c:pt>
                  <c:pt idx="108">
                    <c:v>$64,400 </c:v>
                  </c:pt>
                  <c:pt idx="109">
                    <c:v>$73,600 </c:v>
                  </c:pt>
                  <c:pt idx="110">
                    <c:v>$74,075 </c:v>
                  </c:pt>
                  <c:pt idx="111">
                    <c:v>$74,075 </c:v>
                  </c:pt>
                  <c:pt idx="112">
                    <c:v>$81,542 </c:v>
                  </c:pt>
                  <c:pt idx="113">
                    <c:v>$92,500 </c:v>
                  </c:pt>
                  <c:pt idx="114">
                    <c:v>$20,250 </c:v>
                  </c:pt>
                  <c:pt idx="115">
                    <c:v>$91,550 </c:v>
                  </c:pt>
                  <c:pt idx="116">
                    <c:v>$106,107 </c:v>
                  </c:pt>
                  <c:pt idx="117">
                    <c:v>$0 </c:v>
                  </c:pt>
                  <c:pt idx="118">
                    <c:v>$0 </c:v>
                  </c:pt>
                  <c:pt idx="119">
                    <c:v>$0 </c:v>
                  </c:pt>
                  <c:pt idx="120">
                    <c:v>$100,000 </c:v>
                  </c:pt>
                  <c:pt idx="121">
                    <c:v>$0 </c:v>
                  </c:pt>
                  <c:pt idx="122">
                    <c:v>$95,000 </c:v>
                  </c:pt>
                  <c:pt idx="123">
                    <c:v>$100,000 </c:v>
                  </c:pt>
                  <c:pt idx="124">
                    <c:v>$121,600 </c:v>
                  </c:pt>
                  <c:pt idx="125">
                    <c:v>$0 </c:v>
                  </c:pt>
                  <c:pt idx="126">
                    <c:v>$0 </c:v>
                  </c:pt>
                  <c:pt idx="127">
                    <c:v>$74,841 </c:v>
                  </c:pt>
                  <c:pt idx="128">
                    <c:v>$103,510 </c:v>
                  </c:pt>
                  <c:pt idx="129">
                    <c:v>$130,285 </c:v>
                  </c:pt>
                  <c:pt idx="130">
                    <c:v>$156,800 </c:v>
                  </c:pt>
                  <c:pt idx="131">
                    <c:v>$160,489 </c:v>
                  </c:pt>
                  <c:pt idx="132">
                    <c:v>$162,325 </c:v>
                  </c:pt>
                  <c:pt idx="133">
                    <c:v>$162,325 </c:v>
                  </c:pt>
                  <c:pt idx="134">
                    <c:v>$162,352 </c:v>
                  </c:pt>
                  <c:pt idx="135">
                    <c:v>$170,281 </c:v>
                  </c:pt>
                  <c:pt idx="136">
                    <c:v>$158,689 </c:v>
                  </c:pt>
                  <c:pt idx="137">
                    <c:v>$171,487 </c:v>
                  </c:pt>
                  <c:pt idx="138">
                    <c:v>$171,100 </c:v>
                  </c:pt>
                  <c:pt idx="139">
                    <c:v>$316,512 </c:v>
                  </c:pt>
                </c:lvl>
                <c:lvl>
                  <c:pt idx="0">
                    <c:v>$20,000 </c:v>
                  </c:pt>
                  <c:pt idx="1">
                    <c:v>$8,750 </c:v>
                  </c:pt>
                  <c:pt idx="2">
                    <c:v>$7,000 </c:v>
                  </c:pt>
                  <c:pt idx="3">
                    <c:v>$7,000 </c:v>
                  </c:pt>
                  <c:pt idx="4">
                    <c:v>$8,000 </c:v>
                  </c:pt>
                  <c:pt idx="5">
                    <c:v>$9,500 </c:v>
                  </c:pt>
                  <c:pt idx="6">
                    <c:v>$11,000 </c:v>
                  </c:pt>
                  <c:pt idx="7">
                    <c:v>$7,500 </c:v>
                  </c:pt>
                  <c:pt idx="8">
                    <c:v>$9,500 </c:v>
                  </c:pt>
                  <c:pt idx="9">
                    <c:v>$8,000 </c:v>
                  </c:pt>
                  <c:pt idx="10">
                    <c:v>$9,000 </c:v>
                  </c:pt>
                  <c:pt idx="11">
                    <c:v>$9,000 </c:v>
                  </c:pt>
                  <c:pt idx="12">
                    <c:v>$4,500 </c:v>
                  </c:pt>
                  <c:pt idx="13">
                    <c:v>$30,000 </c:v>
                  </c:pt>
                  <c:pt idx="14">
                    <c:v>$12,500 </c:v>
                  </c:pt>
                  <c:pt idx="15">
                    <c:v>$23,000 </c:v>
                  </c:pt>
                  <c:pt idx="16">
                    <c:v>$12,500 </c:v>
                  </c:pt>
                  <c:pt idx="17">
                    <c:v>$13,000 </c:v>
                  </c:pt>
                  <c:pt idx="18">
                    <c:v>$18,000 </c:v>
                  </c:pt>
                  <c:pt idx="19">
                    <c:v>$24,000 </c:v>
                  </c:pt>
                  <c:pt idx="20">
                    <c:v>$15,000 </c:v>
                  </c:pt>
                  <c:pt idx="21">
                    <c:v>$15,000 </c:v>
                  </c:pt>
                  <c:pt idx="22">
                    <c:v>$23,500 </c:v>
                  </c:pt>
                  <c:pt idx="23">
                    <c:v>$26,000 </c:v>
                  </c:pt>
                  <c:pt idx="24">
                    <c:v>$28,000 </c:v>
                  </c:pt>
                  <c:pt idx="25">
                    <c:v>$27,000 </c:v>
                  </c:pt>
                  <c:pt idx="26">
                    <c:v>$26,000 </c:v>
                  </c:pt>
                  <c:pt idx="27">
                    <c:v>$30,000 </c:v>
                  </c:pt>
                  <c:pt idx="28">
                    <c:v>$13,500 </c:v>
                  </c:pt>
                  <c:pt idx="29">
                    <c:v>$15,000 </c:v>
                  </c:pt>
                  <c:pt idx="30">
                    <c:v>$19,900 </c:v>
                  </c:pt>
                  <c:pt idx="31">
                    <c:v>$32,500 </c:v>
                  </c:pt>
                  <c:pt idx="32">
                    <c:v>$15,000 </c:v>
                  </c:pt>
                  <c:pt idx="33">
                    <c:v>$12,000 </c:v>
                  </c:pt>
                  <c:pt idx="34">
                    <c:v>$24,500 </c:v>
                  </c:pt>
                  <c:pt idx="35">
                    <c:v>$11,000 </c:v>
                  </c:pt>
                  <c:pt idx="36">
                    <c:v>$35,000 </c:v>
                  </c:pt>
                  <c:pt idx="37">
                    <c:v>$27,000 </c:v>
                  </c:pt>
                  <c:pt idx="38">
                    <c:v>$34,000 </c:v>
                  </c:pt>
                  <c:pt idx="39">
                    <c:v>$29,000 </c:v>
                  </c:pt>
                  <c:pt idx="40">
                    <c:v>$37,900 </c:v>
                  </c:pt>
                  <c:pt idx="41">
                    <c:v>$35,000 </c:v>
                  </c:pt>
                  <c:pt idx="42">
                    <c:v>$25,000 </c:v>
                  </c:pt>
                  <c:pt idx="43">
                    <c:v>$25,000 </c:v>
                  </c:pt>
                  <c:pt idx="44">
                    <c:v>$30,000 </c:v>
                  </c:pt>
                  <c:pt idx="45">
                    <c:v>$54,500 </c:v>
                  </c:pt>
                  <c:pt idx="46">
                    <c:v>$40,000 </c:v>
                  </c:pt>
                  <c:pt idx="47">
                    <c:v>$99,900 </c:v>
                  </c:pt>
                  <c:pt idx="48">
                    <c:v>$34,000 </c:v>
                  </c:pt>
                  <c:pt idx="49">
                    <c:v>$27,000 </c:v>
                  </c:pt>
                  <c:pt idx="50">
                    <c:v>$45,000 </c:v>
                  </c:pt>
                  <c:pt idx="51">
                    <c:v>$25,000 </c:v>
                  </c:pt>
                  <c:pt idx="52">
                    <c:v>$28,000 </c:v>
                  </c:pt>
                  <c:pt idx="53">
                    <c:v>$29,000 </c:v>
                  </c:pt>
                  <c:pt idx="54">
                    <c:v>$30,000 </c:v>
                  </c:pt>
                  <c:pt idx="55">
                    <c:v>$20,000 </c:v>
                  </c:pt>
                  <c:pt idx="56">
                    <c:v>$49,900 </c:v>
                  </c:pt>
                  <c:pt idx="57">
                    <c:v>$19,500 </c:v>
                  </c:pt>
                  <c:pt idx="58">
                    <c:v>$30,000 </c:v>
                  </c:pt>
                  <c:pt idx="59">
                    <c:v>$31,500 </c:v>
                  </c:pt>
                  <c:pt idx="60">
                    <c:v>$15,000 </c:v>
                  </c:pt>
                  <c:pt idx="61">
                    <c:v>$67,029 </c:v>
                  </c:pt>
                  <c:pt idx="62">
                    <c:v>$29,000 </c:v>
                  </c:pt>
                  <c:pt idx="63">
                    <c:v>$65,000 </c:v>
                  </c:pt>
                  <c:pt idx="64">
                    <c:v>$35,000 </c:v>
                  </c:pt>
                  <c:pt idx="65">
                    <c:v>$29,900 </c:v>
                  </c:pt>
                  <c:pt idx="66">
                    <c:v>$52,500 </c:v>
                  </c:pt>
                  <c:pt idx="67">
                    <c:v>$50,000 </c:v>
                  </c:pt>
                  <c:pt idx="68">
                    <c:v>$22,000 </c:v>
                  </c:pt>
                  <c:pt idx="69">
                    <c:v>$47,900 </c:v>
                  </c:pt>
                  <c:pt idx="70">
                    <c:v>$26,500 </c:v>
                  </c:pt>
                  <c:pt idx="71">
                    <c:v>$50,000 </c:v>
                  </c:pt>
                  <c:pt idx="72">
                    <c:v>$30,000 </c:v>
                  </c:pt>
                  <c:pt idx="73">
                    <c:v>$67,500 </c:v>
                  </c:pt>
                  <c:pt idx="74">
                    <c:v>$25,500 </c:v>
                  </c:pt>
                  <c:pt idx="75">
                    <c:v>$38,000 </c:v>
                  </c:pt>
                  <c:pt idx="76">
                    <c:v>$40,000 </c:v>
                  </c:pt>
                  <c:pt idx="77">
                    <c:v>$21,000 </c:v>
                  </c:pt>
                  <c:pt idx="78">
                    <c:v>$50,000 </c:v>
                  </c:pt>
                  <c:pt idx="79">
                    <c:v>$25,000 </c:v>
                  </c:pt>
                  <c:pt idx="80">
                    <c:v>$48,000 </c:v>
                  </c:pt>
                  <c:pt idx="81">
                    <c:v>$50,000 </c:v>
                  </c:pt>
                  <c:pt idx="82">
                    <c:v>$33,000 </c:v>
                  </c:pt>
                  <c:pt idx="83">
                    <c:v>$40,500 </c:v>
                  </c:pt>
                  <c:pt idx="84">
                    <c:v>$40,500 </c:v>
                  </c:pt>
                  <c:pt idx="85">
                    <c:v>$56,000 </c:v>
                  </c:pt>
                  <c:pt idx="86">
                    <c:v>$59,900 </c:v>
                  </c:pt>
                  <c:pt idx="87">
                    <c:v>$25,000 </c:v>
                  </c:pt>
                  <c:pt idx="88">
                    <c:v>$54,000 </c:v>
                  </c:pt>
                  <c:pt idx="89">
                    <c:v>$45,000 </c:v>
                  </c:pt>
                  <c:pt idx="90">
                    <c:v>$54,750 </c:v>
                  </c:pt>
                  <c:pt idx="91">
                    <c:v>$40,000 </c:v>
                  </c:pt>
                  <c:pt idx="92">
                    <c:v>$87,500 </c:v>
                  </c:pt>
                  <c:pt idx="93">
                    <c:v>$60,000 </c:v>
                  </c:pt>
                  <c:pt idx="94">
                    <c:v>$67,500 </c:v>
                  </c:pt>
                  <c:pt idx="95">
                    <c:v>$90,000 </c:v>
                  </c:pt>
                  <c:pt idx="96">
                    <c:v>$55,000 </c:v>
                  </c:pt>
                  <c:pt idx="97">
                    <c:v>$80,000 </c:v>
                  </c:pt>
                  <c:pt idx="98">
                    <c:v>$114,900 </c:v>
                  </c:pt>
                  <c:pt idx="99">
                    <c:v>$64,380 </c:v>
                  </c:pt>
                  <c:pt idx="100">
                    <c:v>$49,900 </c:v>
                  </c:pt>
                  <c:pt idx="101">
                    <c:v>$47,500 </c:v>
                  </c:pt>
                  <c:pt idx="102">
                    <c:v>$60,000 </c:v>
                  </c:pt>
                  <c:pt idx="103">
                    <c:v>$120,000 </c:v>
                  </c:pt>
                  <c:pt idx="104">
                    <c:v>$64,900 </c:v>
                  </c:pt>
                  <c:pt idx="105">
                    <c:v>$52,200 </c:v>
                  </c:pt>
                  <c:pt idx="106">
                    <c:v>$70,500 </c:v>
                  </c:pt>
                  <c:pt idx="107">
                    <c:v>$45,000 </c:v>
                  </c:pt>
                  <c:pt idx="108">
                    <c:v>$45,000 </c:v>
                  </c:pt>
                  <c:pt idx="109">
                    <c:v>$85,000 </c:v>
                  </c:pt>
                  <c:pt idx="110">
                    <c:v>$90,000 </c:v>
                  </c:pt>
                  <c:pt idx="111">
                    <c:v>$79,900 </c:v>
                  </c:pt>
                  <c:pt idx="112">
                    <c:v>$140,000 </c:v>
                  </c:pt>
                  <c:pt idx="113">
                    <c:v>$90,500 </c:v>
                  </c:pt>
                  <c:pt idx="114">
                    <c:v>$90,000 </c:v>
                  </c:pt>
                  <c:pt idx="115">
                    <c:v>$110,000 </c:v>
                  </c:pt>
                  <c:pt idx="116">
                    <c:v>$120,652 </c:v>
                  </c:pt>
                  <c:pt idx="117">
                    <c:v>$131,000 </c:v>
                  </c:pt>
                  <c:pt idx="118">
                    <c:v>$49,500 </c:v>
                  </c:pt>
                  <c:pt idx="119">
                    <c:v>$120,000 </c:v>
                  </c:pt>
                  <c:pt idx="120">
                    <c:v>$85,000 </c:v>
                  </c:pt>
                  <c:pt idx="121">
                    <c:v>$95,000 </c:v>
                  </c:pt>
                  <c:pt idx="122">
                    <c:v>$150,000 </c:v>
                  </c:pt>
                  <c:pt idx="123">
                    <c:v>$120,000 </c:v>
                  </c:pt>
                  <c:pt idx="124">
                    <c:v>$140,000 </c:v>
                  </c:pt>
                  <c:pt idx="125">
                    <c:v>$110,000 </c:v>
                  </c:pt>
                  <c:pt idx="126">
                    <c:v>$124,900 </c:v>
                  </c:pt>
                  <c:pt idx="127">
                    <c:v>$85,000 </c:v>
                  </c:pt>
                  <c:pt idx="128">
                    <c:v>$80,000 </c:v>
                  </c:pt>
                  <c:pt idx="129">
                    <c:v>$177,000 </c:v>
                  </c:pt>
                  <c:pt idx="130">
                    <c:v>$160,000 </c:v>
                  </c:pt>
                  <c:pt idx="131">
                    <c:v>$201,000 </c:v>
                  </c:pt>
                  <c:pt idx="132">
                    <c:v>$140,000 </c:v>
                  </c:pt>
                  <c:pt idx="133">
                    <c:v>$115,000 </c:v>
                  </c:pt>
                  <c:pt idx="134">
                    <c:v>$145,000 </c:v>
                  </c:pt>
                  <c:pt idx="135">
                    <c:v>$232,000 </c:v>
                  </c:pt>
                  <c:pt idx="136">
                    <c:v>$175,000 </c:v>
                  </c:pt>
                  <c:pt idx="137">
                    <c:v>$160,000 </c:v>
                  </c:pt>
                  <c:pt idx="138">
                    <c:v>$250,000 </c:v>
                  </c:pt>
                  <c:pt idx="139">
                    <c:v>$219,285 </c:v>
                  </c:pt>
                </c:lvl>
                <c:lvl>
                  <c:pt idx="0">
                    <c:v>$0 </c:v>
                  </c:pt>
                  <c:pt idx="1">
                    <c:v>$2,340 </c:v>
                  </c:pt>
                  <c:pt idx="2">
                    <c:v>$3,600 </c:v>
                  </c:pt>
                  <c:pt idx="3">
                    <c:v>$0 </c:v>
                  </c:pt>
                  <c:pt idx="4">
                    <c:v>$4,560 </c:v>
                  </c:pt>
                  <c:pt idx="5">
                    <c:v>$0 </c:v>
                  </c:pt>
                  <c:pt idx="6">
                    <c:v>$6,300 </c:v>
                  </c:pt>
                  <c:pt idx="7">
                    <c:v>$7,095 </c:v>
                  </c:pt>
                  <c:pt idx="8">
                    <c:v>$0 </c:v>
                  </c:pt>
                  <c:pt idx="9">
                    <c:v>$7,600 </c:v>
                  </c:pt>
                  <c:pt idx="10">
                    <c:v>$0 </c:v>
                  </c:pt>
                  <c:pt idx="11">
                    <c:v>$8,200 </c:v>
                  </c:pt>
                  <c:pt idx="12">
                    <c:v>$0 </c:v>
                  </c:pt>
                  <c:pt idx="13">
                    <c:v>$0 </c:v>
                  </c:pt>
                  <c:pt idx="14">
                    <c:v>$10,300 </c:v>
                  </c:pt>
                  <c:pt idx="15">
                    <c:v>$0 </c:v>
                  </c:pt>
                  <c:pt idx="16">
                    <c:v>$0 </c:v>
                  </c:pt>
                  <c:pt idx="17">
                    <c:v>$0 </c:v>
                  </c:pt>
                  <c:pt idx="18">
                    <c:v>$0 </c:v>
                  </c:pt>
                  <c:pt idx="19">
                    <c:v>$14,174 </c:v>
                  </c:pt>
                  <c:pt idx="20">
                    <c:v>$0 </c:v>
                  </c:pt>
                  <c:pt idx="21">
                    <c:v>$5,220 </c:v>
                  </c:pt>
                  <c:pt idx="22">
                    <c:v>$4,350 </c:v>
                  </c:pt>
                  <c:pt idx="23">
                    <c:v>$0 </c:v>
                  </c:pt>
                  <c:pt idx="24">
                    <c:v>$0 </c:v>
                  </c:pt>
                  <c:pt idx="25">
                    <c:v>$0 </c:v>
                  </c:pt>
                  <c:pt idx="26">
                    <c:v>$0 </c:v>
                  </c:pt>
                  <c:pt idx="27">
                    <c:v>$0 </c:v>
                  </c:pt>
                  <c:pt idx="28">
                    <c:v>$0 </c:v>
                  </c:pt>
                  <c:pt idx="29">
                    <c:v>$0 </c:v>
                  </c:pt>
                  <c:pt idx="30">
                    <c:v>$0 </c:v>
                  </c:pt>
                  <c:pt idx="31">
                    <c:v>$0 </c:v>
                  </c:pt>
                  <c:pt idx="32">
                    <c:v>$21,241 </c:v>
                  </c:pt>
                  <c:pt idx="33">
                    <c:v>$0 </c:v>
                  </c:pt>
                  <c:pt idx="34">
                    <c:v>$0 </c:v>
                  </c:pt>
                  <c:pt idx="35">
                    <c:v>$20,575 </c:v>
                  </c:pt>
                  <c:pt idx="36">
                    <c:v>$0 </c:v>
                  </c:pt>
                  <c:pt idx="37">
                    <c:v>$0 </c:v>
                  </c:pt>
                  <c:pt idx="38">
                    <c:v>$0 </c:v>
                  </c:pt>
                  <c:pt idx="39">
                    <c:v>$20,901 </c:v>
                  </c:pt>
                  <c:pt idx="40">
                    <c:v>$25,820 </c:v>
                  </c:pt>
                  <c:pt idx="41">
                    <c:v>$0 </c:v>
                  </c:pt>
                  <c:pt idx="42">
                    <c:v>$0 </c:v>
                  </c:pt>
                  <c:pt idx="43">
                    <c:v>$28,891 </c:v>
                  </c:pt>
                  <c:pt idx="44">
                    <c:v>$27,332 </c:v>
                  </c:pt>
                  <c:pt idx="45">
                    <c:v>$25,946 </c:v>
                  </c:pt>
                  <c:pt idx="46">
                    <c:v>$17,784 </c:v>
                  </c:pt>
                  <c:pt idx="47">
                    <c:v>$29,987 </c:v>
                  </c:pt>
                  <c:pt idx="48">
                    <c:v>$0 </c:v>
                  </c:pt>
                  <c:pt idx="49">
                    <c:v>$0 </c:v>
                  </c:pt>
                  <c:pt idx="50">
                    <c:v>$29,892 </c:v>
                  </c:pt>
                  <c:pt idx="51">
                    <c:v>$0 </c:v>
                  </c:pt>
                  <c:pt idx="52">
                    <c:v>$0 </c:v>
                  </c:pt>
                  <c:pt idx="53">
                    <c:v>$29,783 </c:v>
                  </c:pt>
                  <c:pt idx="54">
                    <c:v>$29,892 </c:v>
                  </c:pt>
                  <c:pt idx="55">
                    <c:v>$30,000 </c:v>
                  </c:pt>
                  <c:pt idx="56">
                    <c:v>$30,000 </c:v>
                  </c:pt>
                  <c:pt idx="57">
                    <c:v>$0 </c:v>
                  </c:pt>
                  <c:pt idx="58">
                    <c:v>$29,896 </c:v>
                  </c:pt>
                  <c:pt idx="59">
                    <c:v>$30,018 </c:v>
                  </c:pt>
                  <c:pt idx="60">
                    <c:v>$0 </c:v>
                  </c:pt>
                  <c:pt idx="61">
                    <c:v>$34,525 </c:v>
                  </c:pt>
                  <c:pt idx="62">
                    <c:v>$29,905 </c:v>
                  </c:pt>
                  <c:pt idx="63">
                    <c:v>$30,180 </c:v>
                  </c:pt>
                  <c:pt idx="64">
                    <c:v>$0 </c:v>
                  </c:pt>
                  <c:pt idx="65">
                    <c:v>$0 </c:v>
                  </c:pt>
                  <c:pt idx="66">
                    <c:v>$29,892 </c:v>
                  </c:pt>
                  <c:pt idx="67">
                    <c:v>$18,430 </c:v>
                  </c:pt>
                  <c:pt idx="68">
                    <c:v>$30,558 </c:v>
                  </c:pt>
                  <c:pt idx="69">
                    <c:v>$29,866 </c:v>
                  </c:pt>
                  <c:pt idx="70">
                    <c:v>$0 </c:v>
                  </c:pt>
                  <c:pt idx="71">
                    <c:v>$31,494 </c:v>
                  </c:pt>
                  <c:pt idx="72">
                    <c:v>$32,178 </c:v>
                  </c:pt>
                  <c:pt idx="73">
                    <c:v>$24,596 </c:v>
                  </c:pt>
                  <c:pt idx="74">
                    <c:v>$33,355 </c:v>
                  </c:pt>
                  <c:pt idx="75">
                    <c:v>$0 </c:v>
                  </c:pt>
                  <c:pt idx="76">
                    <c:v>$32,340 </c:v>
                  </c:pt>
                  <c:pt idx="77">
                    <c:v>$35,400 </c:v>
                  </c:pt>
                  <c:pt idx="78">
                    <c:v>$0 </c:v>
                  </c:pt>
                  <c:pt idx="79">
                    <c:v>$0 </c:v>
                  </c:pt>
                  <c:pt idx="80">
                    <c:v>$45,760 </c:v>
                  </c:pt>
                  <c:pt idx="81">
                    <c:v>$38,172 </c:v>
                  </c:pt>
                  <c:pt idx="82">
                    <c:v>$0 </c:v>
                  </c:pt>
                  <c:pt idx="83">
                    <c:v>$0 </c:v>
                  </c:pt>
                  <c:pt idx="84">
                    <c:v>$0 </c:v>
                  </c:pt>
                  <c:pt idx="85">
                    <c:v>$40,496 </c:v>
                  </c:pt>
                  <c:pt idx="86">
                    <c:v>$0 </c:v>
                  </c:pt>
                  <c:pt idx="87">
                    <c:v>$26,856 </c:v>
                  </c:pt>
                  <c:pt idx="88">
                    <c:v>$81,600 </c:v>
                  </c:pt>
                  <c:pt idx="89">
                    <c:v>$0 </c:v>
                  </c:pt>
                  <c:pt idx="90">
                    <c:v>$47,580 </c:v>
                  </c:pt>
                  <c:pt idx="91">
                    <c:v>$43,325 </c:v>
                  </c:pt>
                  <c:pt idx="92">
                    <c:v>$48,350 </c:v>
                  </c:pt>
                  <c:pt idx="93">
                    <c:v>$49,824 </c:v>
                  </c:pt>
                  <c:pt idx="94">
                    <c:v>$46,546 </c:v>
                  </c:pt>
                  <c:pt idx="95">
                    <c:v>$0 </c:v>
                  </c:pt>
                  <c:pt idx="96">
                    <c:v>$48,900 </c:v>
                  </c:pt>
                  <c:pt idx="97">
                    <c:v>$49,714 </c:v>
                  </c:pt>
                  <c:pt idx="98">
                    <c:v>$80,269 </c:v>
                  </c:pt>
                  <c:pt idx="99">
                    <c:v>$0 </c:v>
                  </c:pt>
                  <c:pt idx="100">
                    <c:v>$51,550 </c:v>
                  </c:pt>
                  <c:pt idx="101">
                    <c:v>$62,500 </c:v>
                  </c:pt>
                  <c:pt idx="102">
                    <c:v>$63,650 </c:v>
                  </c:pt>
                  <c:pt idx="103">
                    <c:v>$0 </c:v>
                  </c:pt>
                  <c:pt idx="104">
                    <c:v>$0 </c:v>
                  </c:pt>
                  <c:pt idx="105">
                    <c:v>$71,675 </c:v>
                  </c:pt>
                  <c:pt idx="106">
                    <c:v>$71,675 </c:v>
                  </c:pt>
                  <c:pt idx="107">
                    <c:v>$0 </c:v>
                  </c:pt>
                  <c:pt idx="108">
                    <c:v>$64,400 </c:v>
                  </c:pt>
                  <c:pt idx="109">
                    <c:v>$73,600 </c:v>
                  </c:pt>
                  <c:pt idx="110">
                    <c:v>$74,075 </c:v>
                  </c:pt>
                  <c:pt idx="111">
                    <c:v>$74,075 </c:v>
                  </c:pt>
                  <c:pt idx="112">
                    <c:v>$81,542 </c:v>
                  </c:pt>
                  <c:pt idx="113">
                    <c:v>$92,500 </c:v>
                  </c:pt>
                  <c:pt idx="114">
                    <c:v>$20,250 </c:v>
                  </c:pt>
                  <c:pt idx="115">
                    <c:v>$91,550 </c:v>
                  </c:pt>
                  <c:pt idx="116">
                    <c:v>$106,107 </c:v>
                  </c:pt>
                  <c:pt idx="117">
                    <c:v>$0 </c:v>
                  </c:pt>
                  <c:pt idx="118">
                    <c:v>$0 </c:v>
                  </c:pt>
                  <c:pt idx="119">
                    <c:v>$0 </c:v>
                  </c:pt>
                  <c:pt idx="120">
                    <c:v>$100,000 </c:v>
                  </c:pt>
                  <c:pt idx="121">
                    <c:v>$0 </c:v>
                  </c:pt>
                  <c:pt idx="122">
                    <c:v>$95,000 </c:v>
                  </c:pt>
                  <c:pt idx="123">
                    <c:v>$100,000 </c:v>
                  </c:pt>
                  <c:pt idx="124">
                    <c:v>$121,600 </c:v>
                  </c:pt>
                  <c:pt idx="125">
                    <c:v>$0 </c:v>
                  </c:pt>
                  <c:pt idx="126">
                    <c:v>$0 </c:v>
                  </c:pt>
                  <c:pt idx="127">
                    <c:v>$74,841 </c:v>
                  </c:pt>
                  <c:pt idx="128">
                    <c:v>$103,510 </c:v>
                  </c:pt>
                  <c:pt idx="129">
                    <c:v>$130,285 </c:v>
                  </c:pt>
                  <c:pt idx="130">
                    <c:v>$156,800 </c:v>
                  </c:pt>
                  <c:pt idx="131">
                    <c:v>$160,489 </c:v>
                  </c:pt>
                  <c:pt idx="132">
                    <c:v>$162,325 </c:v>
                  </c:pt>
                  <c:pt idx="133">
                    <c:v>$162,325 </c:v>
                  </c:pt>
                  <c:pt idx="134">
                    <c:v>$162,352 </c:v>
                  </c:pt>
                  <c:pt idx="135">
                    <c:v>$170,281 </c:v>
                  </c:pt>
                  <c:pt idx="136">
                    <c:v>$158,689 </c:v>
                  </c:pt>
                  <c:pt idx="137">
                    <c:v>$171,487 </c:v>
                  </c:pt>
                  <c:pt idx="138">
                    <c:v>$171,100 </c:v>
                  </c:pt>
                  <c:pt idx="139">
                    <c:v>$357,227 </c:v>
                  </c:pt>
                </c:lvl>
                <c:lvl>
                  <c:pt idx="0">
                    <c:v>55.00 </c:v>
                  </c:pt>
                  <c:pt idx="1">
                    <c:v>67.43 </c:v>
                  </c:pt>
                  <c:pt idx="2">
                    <c:v>25.71 </c:v>
                  </c:pt>
                  <c:pt idx="3">
                    <c:v>21.43 </c:v>
                  </c:pt>
                  <c:pt idx="4">
                    <c:v>123.75 </c:v>
                  </c:pt>
                  <c:pt idx="5">
                    <c:v>21.05 </c:v>
                  </c:pt>
                  <c:pt idx="6">
                    <c:v>68.18 </c:v>
                  </c:pt>
                  <c:pt idx="7">
                    <c:v>66.67 </c:v>
                  </c:pt>
                  <c:pt idx="8">
                    <c:v>25.26 </c:v>
                  </c:pt>
                  <c:pt idx="9">
                    <c:v>42.50 </c:v>
                  </c:pt>
                  <c:pt idx="10">
                    <c:v>41.11 </c:v>
                  </c:pt>
                  <c:pt idx="11">
                    <c:v>126.67 </c:v>
                  </c:pt>
                  <c:pt idx="12">
                    <c:v>248.89 </c:v>
                  </c:pt>
                  <c:pt idx="13">
                    <c:v>22.33 </c:v>
                  </c:pt>
                  <c:pt idx="14">
                    <c:v>37.60 </c:v>
                  </c:pt>
                  <c:pt idx="15">
                    <c:v>26.52 </c:v>
                  </c:pt>
                  <c:pt idx="16">
                    <c:v>30.40 </c:v>
                  </c:pt>
                  <c:pt idx="17">
                    <c:v>50.77 </c:v>
                  </c:pt>
                  <c:pt idx="18">
                    <c:v>41.11 </c:v>
                  </c:pt>
                  <c:pt idx="19">
                    <c:v>31.25 </c:v>
                  </c:pt>
                  <c:pt idx="20">
                    <c:v>36.00 </c:v>
                  </c:pt>
                  <c:pt idx="21">
                    <c:v>60.67 </c:v>
                  </c:pt>
                  <c:pt idx="22">
                    <c:v>32.77 </c:v>
                  </c:pt>
                  <c:pt idx="23">
                    <c:v>30.77 </c:v>
                  </c:pt>
                  <c:pt idx="24">
                    <c:v>30.00 </c:v>
                  </c:pt>
                  <c:pt idx="25">
                    <c:v>31.11 </c:v>
                  </c:pt>
                  <c:pt idx="26">
                    <c:v>30.77 </c:v>
                  </c:pt>
                  <c:pt idx="27">
                    <c:v>34.67 </c:v>
                  </c:pt>
                  <c:pt idx="28">
                    <c:v>51.85 </c:v>
                  </c:pt>
                  <c:pt idx="29">
                    <c:v>40.00 </c:v>
                  </c:pt>
                  <c:pt idx="30">
                    <c:v>39.20 </c:v>
                  </c:pt>
                  <c:pt idx="31">
                    <c:v>22.15 </c:v>
                  </c:pt>
                  <c:pt idx="32">
                    <c:v>46.67 </c:v>
                  </c:pt>
                  <c:pt idx="33">
                    <c:v>50.00 </c:v>
                  </c:pt>
                  <c:pt idx="34">
                    <c:v>32.65 </c:v>
                  </c:pt>
                  <c:pt idx="35">
                    <c:v>67.27 </c:v>
                  </c:pt>
                  <c:pt idx="36">
                    <c:v>24.29 </c:v>
                  </c:pt>
                  <c:pt idx="37">
                    <c:v>31.85 </c:v>
                  </c:pt>
                  <c:pt idx="38">
                    <c:v>43.53 </c:v>
                  </c:pt>
                  <c:pt idx="39">
                    <c:v>31.72 </c:v>
                  </c:pt>
                  <c:pt idx="40">
                    <c:v>23.22 </c:v>
                  </c:pt>
                  <c:pt idx="41">
                    <c:v>37.43 </c:v>
                  </c:pt>
                  <c:pt idx="42">
                    <c:v>40.80 </c:v>
                  </c:pt>
                  <c:pt idx="43">
                    <c:v>41.20 </c:v>
                  </c:pt>
                  <c:pt idx="44">
                    <c:v>33.00 </c:v>
                  </c:pt>
                  <c:pt idx="45">
                    <c:v>56.51 </c:v>
                  </c:pt>
                  <c:pt idx="46">
                    <c:v>31.25 </c:v>
                  </c:pt>
                  <c:pt idx="47">
                    <c:v>22.52 </c:v>
                  </c:pt>
                  <c:pt idx="48">
                    <c:v>55.88 </c:v>
                  </c:pt>
                  <c:pt idx="49">
                    <c:v>70.37 </c:v>
                  </c:pt>
                  <c:pt idx="50">
                    <c:v>30.44 </c:v>
                  </c:pt>
                  <c:pt idx="51">
                    <c:v>44.80 </c:v>
                  </c:pt>
                  <c:pt idx="52">
                    <c:v>42.14 </c:v>
                  </c:pt>
                  <c:pt idx="53">
                    <c:v>37.59 </c:v>
                  </c:pt>
                  <c:pt idx="54">
                    <c:v>37.33 </c:v>
                  </c:pt>
                  <c:pt idx="55">
                    <c:v>62.50 </c:v>
                  </c:pt>
                  <c:pt idx="56">
                    <c:v>23.85 </c:v>
                  </c:pt>
                  <c:pt idx="57">
                    <c:v>50.77 </c:v>
                  </c:pt>
                  <c:pt idx="58">
                    <c:v>39.67 </c:v>
                  </c:pt>
                  <c:pt idx="59">
                    <c:v>35.87 </c:v>
                  </c:pt>
                  <c:pt idx="60">
                    <c:v>66.00 </c:v>
                  </c:pt>
                  <c:pt idx="61">
                    <c:v>16.92 </c:v>
                  </c:pt>
                  <c:pt idx="62">
                    <c:v>41.03 </c:v>
                  </c:pt>
                  <c:pt idx="63">
                    <c:v>20.00 </c:v>
                  </c:pt>
                  <c:pt idx="64">
                    <c:v>54.86 </c:v>
                  </c:pt>
                  <c:pt idx="65">
                    <c:v>40.13 </c:v>
                  </c:pt>
                  <c:pt idx="66">
                    <c:v>22.48 </c:v>
                  </c:pt>
                  <c:pt idx="67">
                    <c:v>63.20 </c:v>
                  </c:pt>
                  <c:pt idx="68">
                    <c:v>54.09 </c:v>
                  </c:pt>
                  <c:pt idx="69">
                    <c:v>32.99 </c:v>
                  </c:pt>
                  <c:pt idx="70">
                    <c:v>43.02 </c:v>
                  </c:pt>
                  <c:pt idx="71">
                    <c:v>27.40 </c:v>
                  </c:pt>
                  <c:pt idx="72">
                    <c:v>44.67 </c:v>
                  </c:pt>
                  <c:pt idx="73">
                    <c:v>24.59 </c:v>
                  </c:pt>
                  <c:pt idx="74">
                    <c:v>46.67 </c:v>
                  </c:pt>
                  <c:pt idx="75">
                    <c:v>33.42 </c:v>
                  </c:pt>
                  <c:pt idx="76">
                    <c:v>36.25 </c:v>
                  </c:pt>
                  <c:pt idx="77">
                    <c:v>41.43 </c:v>
                  </c:pt>
                  <c:pt idx="78">
                    <c:v>38.20 </c:v>
                  </c:pt>
                  <c:pt idx="79">
                    <c:v>63.60 </c:v>
                  </c:pt>
                  <c:pt idx="80">
                    <c:v>48.33 </c:v>
                  </c:pt>
                  <c:pt idx="81">
                    <c:v>33.60 </c:v>
                  </c:pt>
                  <c:pt idx="82">
                    <c:v>56.36 </c:v>
                  </c:pt>
                  <c:pt idx="83">
                    <c:v>70.12 </c:v>
                  </c:pt>
                  <c:pt idx="84">
                    <c:v>43.95 </c:v>
                  </c:pt>
                  <c:pt idx="85">
                    <c:v>24.46 </c:v>
                  </c:pt>
                  <c:pt idx="86">
                    <c:v>29.55 </c:v>
                  </c:pt>
                  <c:pt idx="87">
                    <c:v>38.80 </c:v>
                  </c:pt>
                  <c:pt idx="88">
                    <c:v>45.56 </c:v>
                  </c:pt>
                  <c:pt idx="89">
                    <c:v>38.22 </c:v>
                  </c:pt>
                  <c:pt idx="90">
                    <c:v>34.52 </c:v>
                  </c:pt>
                  <c:pt idx="91">
                    <c:v>61.00 </c:v>
                  </c:pt>
                  <c:pt idx="92">
                    <c:v>22.06 </c:v>
                  </c:pt>
                  <c:pt idx="93">
                    <c:v>32.83 </c:v>
                  </c:pt>
                  <c:pt idx="94">
                    <c:v>32.44 </c:v>
                  </c:pt>
                  <c:pt idx="95">
                    <c:v>26.67 </c:v>
                  </c:pt>
                  <c:pt idx="96">
                    <c:v>42.18 </c:v>
                  </c:pt>
                  <c:pt idx="97">
                    <c:v>26.13 </c:v>
                  </c:pt>
                  <c:pt idx="98">
                    <c:v>25.33 </c:v>
                  </c:pt>
                  <c:pt idx="99">
                    <c:v>34.48 </c:v>
                  </c:pt>
                  <c:pt idx="100">
                    <c:v>45.89 </c:v>
                  </c:pt>
                  <c:pt idx="101">
                    <c:v>49.68 </c:v>
                  </c:pt>
                  <c:pt idx="102">
                    <c:v>43.33 </c:v>
                  </c:pt>
                  <c:pt idx="103">
                    <c:v>20.75 </c:v>
                  </c:pt>
                  <c:pt idx="104">
                    <c:v>40.37 </c:v>
                  </c:pt>
                  <c:pt idx="105">
                    <c:v>71.07 </c:v>
                  </c:pt>
                  <c:pt idx="106">
                    <c:v>52.62 </c:v>
                  </c:pt>
                  <c:pt idx="107">
                    <c:v>49.11 </c:v>
                  </c:pt>
                  <c:pt idx="108">
                    <c:v>51.11 </c:v>
                  </c:pt>
                  <c:pt idx="109">
                    <c:v>33.18 </c:v>
                  </c:pt>
                  <c:pt idx="110">
                    <c:v>29.89 </c:v>
                  </c:pt>
                  <c:pt idx="111">
                    <c:v>33.67 </c:v>
                  </c:pt>
                  <c:pt idx="112">
                    <c:v>26.14 </c:v>
                  </c:pt>
                  <c:pt idx="113">
                    <c:v>34.03 </c:v>
                  </c:pt>
                  <c:pt idx="114">
                    <c:v>31.56 </c:v>
                  </c:pt>
                  <c:pt idx="115">
                    <c:v>29.36 </c:v>
                  </c:pt>
                  <c:pt idx="116">
                    <c:v>42.35 </c:v>
                  </c:pt>
                  <c:pt idx="117">
                    <c:v>33.13 </c:v>
                  </c:pt>
                  <c:pt idx="118">
                    <c:v>88.69 </c:v>
                  </c:pt>
                  <c:pt idx="119">
                    <c:v>29.00 </c:v>
                  </c:pt>
                  <c:pt idx="120">
                    <c:v>40.00 </c:v>
                  </c:pt>
                  <c:pt idx="121">
                    <c:v>35.47 </c:v>
                  </c:pt>
                  <c:pt idx="122">
                    <c:v>26.67 </c:v>
                  </c:pt>
                  <c:pt idx="123">
                    <c:v>31.67 </c:v>
                  </c:pt>
                  <c:pt idx="124">
                    <c:v>44.93 </c:v>
                  </c:pt>
                  <c:pt idx="125">
                    <c:v>29.91 </c:v>
                  </c:pt>
                  <c:pt idx="126">
                    <c:v>26.90 </c:v>
                  </c:pt>
                  <c:pt idx="127">
                    <c:v>38.71 </c:v>
                  </c:pt>
                  <c:pt idx="128">
                    <c:v>45.00 </c:v>
                  </c:pt>
                  <c:pt idx="129">
                    <c:v>0.00 </c:v>
                  </c:pt>
                  <c:pt idx="130">
                    <c:v>31.25 </c:v>
                  </c:pt>
                  <c:pt idx="131">
                    <c:v>33.78 </c:v>
                  </c:pt>
                  <c:pt idx="132">
                    <c:v>44.21 </c:v>
                  </c:pt>
                  <c:pt idx="133">
                    <c:v>56.78 </c:v>
                  </c:pt>
                  <c:pt idx="134">
                    <c:v>44.76 </c:v>
                  </c:pt>
                  <c:pt idx="135">
                    <c:v>28.62 </c:v>
                  </c:pt>
                  <c:pt idx="136">
                    <c:v>40.11 </c:v>
                  </c:pt>
                  <c:pt idx="137">
                    <c:v>39.50 </c:v>
                  </c:pt>
                  <c:pt idx="138">
                    <c:v>27.20 </c:v>
                  </c:pt>
                  <c:pt idx="139">
                    <c:v>39.62 </c:v>
                  </c:pt>
                </c:lvl>
                <c:lvl>
                  <c:pt idx="0">
                    <c:v>$11,000 </c:v>
                  </c:pt>
                  <c:pt idx="1">
                    <c:v>$5,900 </c:v>
                  </c:pt>
                  <c:pt idx="2">
                    <c:v>$1,800 </c:v>
                  </c:pt>
                  <c:pt idx="3">
                    <c:v>$1,500 </c:v>
                  </c:pt>
                  <c:pt idx="4">
                    <c:v>$9,900 </c:v>
                  </c:pt>
                  <c:pt idx="5">
                    <c:v>$2,000 </c:v>
                  </c:pt>
                  <c:pt idx="6">
                    <c:v>$7,500 </c:v>
                  </c:pt>
                  <c:pt idx="7">
                    <c:v>$5,000 </c:v>
                  </c:pt>
                  <c:pt idx="8">
                    <c:v>$2,400 </c:v>
                  </c:pt>
                  <c:pt idx="9">
                    <c:v>$3,400 </c:v>
                  </c:pt>
                  <c:pt idx="10">
                    <c:v>$3,700 </c:v>
                  </c:pt>
                  <c:pt idx="11">
                    <c:v>$11,400 </c:v>
                  </c:pt>
                  <c:pt idx="12">
                    <c:v>$11,200 </c:v>
                  </c:pt>
                  <c:pt idx="13">
                    <c:v>$6,700 </c:v>
                  </c:pt>
                  <c:pt idx="14">
                    <c:v>$4,700 </c:v>
                  </c:pt>
                  <c:pt idx="15">
                    <c:v>$6,100 </c:v>
                  </c:pt>
                  <c:pt idx="16">
                    <c:v>$3,800 </c:v>
                  </c:pt>
                  <c:pt idx="17">
                    <c:v>$6,600 </c:v>
                  </c:pt>
                  <c:pt idx="18">
                    <c:v>$7,400 </c:v>
                  </c:pt>
                  <c:pt idx="19">
                    <c:v>$7,500 </c:v>
                  </c:pt>
                  <c:pt idx="20">
                    <c:v>$5,400 </c:v>
                  </c:pt>
                  <c:pt idx="21">
                    <c:v>$9,100 </c:v>
                  </c:pt>
                  <c:pt idx="22">
                    <c:v>$7,700 </c:v>
                  </c:pt>
                  <c:pt idx="23">
                    <c:v>$8,000 </c:v>
                  </c:pt>
                  <c:pt idx="24">
                    <c:v>$8,400 </c:v>
                  </c:pt>
                  <c:pt idx="25">
                    <c:v>$8,400 </c:v>
                  </c:pt>
                  <c:pt idx="26">
                    <c:v>$8,000 </c:v>
                  </c:pt>
                  <c:pt idx="27">
                    <c:v>$10,400 </c:v>
                  </c:pt>
                  <c:pt idx="28">
                    <c:v>$7,000 </c:v>
                  </c:pt>
                  <c:pt idx="29">
                    <c:v>$6,000 </c:v>
                  </c:pt>
                  <c:pt idx="30">
                    <c:v>$7,800 </c:v>
                  </c:pt>
                  <c:pt idx="31">
                    <c:v>$7,200 </c:v>
                  </c:pt>
                  <c:pt idx="32">
                    <c:v>$7,000 </c:v>
                  </c:pt>
                  <c:pt idx="33">
                    <c:v>$6,000 </c:v>
                  </c:pt>
                  <c:pt idx="34">
                    <c:v>$8,000 </c:v>
                  </c:pt>
                  <c:pt idx="35">
                    <c:v>$7,400 </c:v>
                  </c:pt>
                  <c:pt idx="36">
                    <c:v>$8,500 </c:v>
                  </c:pt>
                  <c:pt idx="37">
                    <c:v>$8,600 </c:v>
                  </c:pt>
                  <c:pt idx="38">
                    <c:v>$14,800 </c:v>
                  </c:pt>
                  <c:pt idx="39">
                    <c:v>$9,200 </c:v>
                  </c:pt>
                  <c:pt idx="40">
                    <c:v>$8,800 </c:v>
                  </c:pt>
                  <c:pt idx="41">
                    <c:v>$13,100 </c:v>
                  </c:pt>
                  <c:pt idx="42">
                    <c:v>$10,200 </c:v>
                  </c:pt>
                  <c:pt idx="43">
                    <c:v>$10,300 </c:v>
                  </c:pt>
                  <c:pt idx="44">
                    <c:v>$9,900 </c:v>
                  </c:pt>
                  <c:pt idx="45">
                    <c:v>$30,800 </c:v>
                  </c:pt>
                  <c:pt idx="46">
                    <c:v>$12,500 </c:v>
                  </c:pt>
                  <c:pt idx="47">
                    <c:v>$22,500 </c:v>
                  </c:pt>
                  <c:pt idx="48">
                    <c:v>$19,000 </c:v>
                  </c:pt>
                  <c:pt idx="49">
                    <c:v>$19,000 </c:v>
                  </c:pt>
                  <c:pt idx="50">
                    <c:v>$13,700 </c:v>
                  </c:pt>
                  <c:pt idx="51">
                    <c:v>$11,200 </c:v>
                  </c:pt>
                  <c:pt idx="52">
                    <c:v>$11,800 </c:v>
                  </c:pt>
                  <c:pt idx="53">
                    <c:v>$10,900 </c:v>
                  </c:pt>
                  <c:pt idx="54">
                    <c:v>$11,200 </c:v>
                  </c:pt>
                  <c:pt idx="55">
                    <c:v>$12,500 </c:v>
                  </c:pt>
                  <c:pt idx="56">
                    <c:v>$11,900 </c:v>
                  </c:pt>
                  <c:pt idx="57">
                    <c:v>$9,900 </c:v>
                  </c:pt>
                  <c:pt idx="58">
                    <c:v>$11,900 </c:v>
                  </c:pt>
                  <c:pt idx="59">
                    <c:v>$11,300 </c:v>
                  </c:pt>
                  <c:pt idx="60">
                    <c:v>$9,900 </c:v>
                  </c:pt>
                  <c:pt idx="61">
                    <c:v>$12,100 </c:v>
                  </c:pt>
                  <c:pt idx="62">
                    <c:v>$11,900 </c:v>
                  </c:pt>
                  <c:pt idx="63">
                    <c:v>$13,000 </c:v>
                  </c:pt>
                  <c:pt idx="64">
                    <c:v>$19,200 </c:v>
                  </c:pt>
                  <c:pt idx="65">
                    <c:v>$12,000 </c:v>
                  </c:pt>
                  <c:pt idx="66">
                    <c:v>$11,800 </c:v>
                  </c:pt>
                  <c:pt idx="67">
                    <c:v>$31,600 </c:v>
                  </c:pt>
                  <c:pt idx="68">
                    <c:v>$11,900 </c:v>
                  </c:pt>
                  <c:pt idx="69">
                    <c:v>$15,800 </c:v>
                  </c:pt>
                  <c:pt idx="70">
                    <c:v>$11,400 </c:v>
                  </c:pt>
                  <c:pt idx="71">
                    <c:v>$13,700 </c:v>
                  </c:pt>
                  <c:pt idx="72">
                    <c:v>$13,400 </c:v>
                  </c:pt>
                  <c:pt idx="73">
                    <c:v>$16,600 </c:v>
                  </c:pt>
                  <c:pt idx="74">
                    <c:v>$11,900 </c:v>
                  </c:pt>
                  <c:pt idx="75">
                    <c:v>$12,700 </c:v>
                  </c:pt>
                  <c:pt idx="76">
                    <c:v>$14,500 </c:v>
                  </c:pt>
                  <c:pt idx="77">
                    <c:v>$8,700 </c:v>
                  </c:pt>
                  <c:pt idx="78">
                    <c:v>$19,100 </c:v>
                  </c:pt>
                  <c:pt idx="79">
                    <c:v>$15,900 </c:v>
                  </c:pt>
                  <c:pt idx="80">
                    <c:v>$23,200 </c:v>
                  </c:pt>
                  <c:pt idx="81">
                    <c:v>$16,800 </c:v>
                  </c:pt>
                  <c:pt idx="82">
                    <c:v>$18,600 </c:v>
                  </c:pt>
                  <c:pt idx="83">
                    <c:v>$28,400 </c:v>
                  </c:pt>
                  <c:pt idx="84">
                    <c:v>$17,800 </c:v>
                  </c:pt>
                  <c:pt idx="85">
                    <c:v>$13,700 </c:v>
                  </c:pt>
                  <c:pt idx="86">
                    <c:v>$17,700 </c:v>
                  </c:pt>
                  <c:pt idx="87">
                    <c:v>$9,700 </c:v>
                  </c:pt>
                  <c:pt idx="88">
                    <c:v>$24,600 </c:v>
                  </c:pt>
                  <c:pt idx="89">
                    <c:v>$17,200 </c:v>
                  </c:pt>
                  <c:pt idx="90">
                    <c:v>$18,900 </c:v>
                  </c:pt>
                  <c:pt idx="91">
                    <c:v>$24,400 </c:v>
                  </c:pt>
                  <c:pt idx="92">
                    <c:v>$19,300 </c:v>
                  </c:pt>
                  <c:pt idx="93">
                    <c:v>$19,700 </c:v>
                  </c:pt>
                  <c:pt idx="94">
                    <c:v>$21,900 </c:v>
                  </c:pt>
                  <c:pt idx="95">
                    <c:v>$24,000 </c:v>
                  </c:pt>
                  <c:pt idx="96">
                    <c:v>$23,200 </c:v>
                  </c:pt>
                  <c:pt idx="97">
                    <c:v>$20,900 </c:v>
                  </c:pt>
                  <c:pt idx="98">
                    <c:v>$29,100 </c:v>
                  </c:pt>
                  <c:pt idx="99">
                    <c:v>$22,200 </c:v>
                  </c:pt>
                  <c:pt idx="100">
                    <c:v>$22,900 </c:v>
                  </c:pt>
                  <c:pt idx="101">
                    <c:v>$23,600 </c:v>
                  </c:pt>
                  <c:pt idx="102">
                    <c:v>$26,000 </c:v>
                  </c:pt>
                  <c:pt idx="103">
                    <c:v>$24,900 </c:v>
                  </c:pt>
                  <c:pt idx="104">
                    <c:v>$26,200 </c:v>
                  </c:pt>
                  <c:pt idx="105">
                    <c:v>$37,100 </c:v>
                  </c:pt>
                  <c:pt idx="106">
                    <c:v>$37,100 </c:v>
                  </c:pt>
                  <c:pt idx="107">
                    <c:v>$22,100 </c:v>
                  </c:pt>
                  <c:pt idx="108">
                    <c:v>$23,000 </c:v>
                  </c:pt>
                  <c:pt idx="109">
                    <c:v>$28,200 </c:v>
                  </c:pt>
                  <c:pt idx="110">
                    <c:v>$26,900 </c:v>
                  </c:pt>
                  <c:pt idx="111">
                    <c:v>$26,900 </c:v>
                  </c:pt>
                  <c:pt idx="112">
                    <c:v>$36,600 </c:v>
                  </c:pt>
                  <c:pt idx="113">
                    <c:v>$30,800 </c:v>
                  </c:pt>
                  <c:pt idx="114">
                    <c:v>$28,400 </c:v>
                  </c:pt>
                  <c:pt idx="115">
                    <c:v>$32,300 </c:v>
                  </c:pt>
                  <c:pt idx="116">
                    <c:v>$51,100 </c:v>
                  </c:pt>
                  <c:pt idx="117">
                    <c:v>$43,400 </c:v>
                  </c:pt>
                  <c:pt idx="118">
                    <c:v>$43,900 </c:v>
                  </c:pt>
                  <c:pt idx="119">
                    <c:v>$34,800 </c:v>
                  </c:pt>
                  <c:pt idx="120">
                    <c:v>$34,000 </c:v>
                  </c:pt>
                  <c:pt idx="121">
                    <c:v>$33,700 </c:v>
                  </c:pt>
                  <c:pt idx="122">
                    <c:v>$40,000 </c:v>
                  </c:pt>
                  <c:pt idx="123">
                    <c:v>$38,000 </c:v>
                  </c:pt>
                  <c:pt idx="124">
                    <c:v>$62,900 </c:v>
                  </c:pt>
                  <c:pt idx="125">
                    <c:v>$32,900 </c:v>
                  </c:pt>
                  <c:pt idx="126">
                    <c:v>$33,600 </c:v>
                  </c:pt>
                  <c:pt idx="127">
                    <c:v>$32,900 </c:v>
                  </c:pt>
                  <c:pt idx="128">
                    <c:v>$36,000 </c:v>
                  </c:pt>
                  <c:pt idx="129">
                    <c:v>$0 </c:v>
                  </c:pt>
                  <c:pt idx="130">
                    <c:v>$50,000 </c:v>
                  </c:pt>
                  <c:pt idx="131">
                    <c:v>$67,900 </c:v>
                  </c:pt>
                  <c:pt idx="132">
                    <c:v>$61,900 </c:v>
                  </c:pt>
                  <c:pt idx="133">
                    <c:v>$65,300 </c:v>
                  </c:pt>
                  <c:pt idx="134">
                    <c:v>$64,900 </c:v>
                  </c:pt>
                  <c:pt idx="135">
                    <c:v>$66,400 </c:v>
                  </c:pt>
                  <c:pt idx="136">
                    <c:v>$70,200 </c:v>
                  </c:pt>
                  <c:pt idx="137">
                    <c:v>$63,200 </c:v>
                  </c:pt>
                  <c:pt idx="138">
                    <c:v>$68,000 </c:v>
                  </c:pt>
                  <c:pt idx="139">
                    <c:v>$103,000 </c:v>
                  </c:pt>
                </c:lvl>
                <c:lvl>
                  <c:pt idx="0">
                    <c:v>$20,000 </c:v>
                  </c:pt>
                  <c:pt idx="1">
                    <c:v>$8,750 </c:v>
                  </c:pt>
                  <c:pt idx="2">
                    <c:v>$7,000 </c:v>
                  </c:pt>
                  <c:pt idx="3">
                    <c:v>$7,000 </c:v>
                  </c:pt>
                  <c:pt idx="4">
                    <c:v>$8,000 </c:v>
                  </c:pt>
                  <c:pt idx="5">
                    <c:v>$9,500 </c:v>
                  </c:pt>
                  <c:pt idx="6">
                    <c:v>$11,000 </c:v>
                  </c:pt>
                  <c:pt idx="7">
                    <c:v>$7,500 </c:v>
                  </c:pt>
                  <c:pt idx="8">
                    <c:v>$9,500 </c:v>
                  </c:pt>
                  <c:pt idx="9">
                    <c:v>$8,000 </c:v>
                  </c:pt>
                  <c:pt idx="10">
                    <c:v>$9,000 </c:v>
                  </c:pt>
                  <c:pt idx="11">
                    <c:v>$9,000 </c:v>
                  </c:pt>
                  <c:pt idx="12">
                    <c:v>$4,500 </c:v>
                  </c:pt>
                  <c:pt idx="13">
                    <c:v>$30,000 </c:v>
                  </c:pt>
                  <c:pt idx="14">
                    <c:v>$12,500 </c:v>
                  </c:pt>
                  <c:pt idx="15">
                    <c:v>$23,000 </c:v>
                  </c:pt>
                  <c:pt idx="16">
                    <c:v>$12,500 </c:v>
                  </c:pt>
                  <c:pt idx="17">
                    <c:v>$13,000 </c:v>
                  </c:pt>
                  <c:pt idx="18">
                    <c:v>$18,000 </c:v>
                  </c:pt>
                  <c:pt idx="19">
                    <c:v>$24,000 </c:v>
                  </c:pt>
                  <c:pt idx="20">
                    <c:v>$15,000 </c:v>
                  </c:pt>
                  <c:pt idx="21">
                    <c:v>$15,000 </c:v>
                  </c:pt>
                  <c:pt idx="22">
                    <c:v>$23,500 </c:v>
                  </c:pt>
                  <c:pt idx="23">
                    <c:v>$26,000 </c:v>
                  </c:pt>
                  <c:pt idx="24">
                    <c:v>$28,000 </c:v>
                  </c:pt>
                  <c:pt idx="25">
                    <c:v>$27,000 </c:v>
                  </c:pt>
                  <c:pt idx="26">
                    <c:v>$26,000 </c:v>
                  </c:pt>
                  <c:pt idx="27">
                    <c:v>$30,000 </c:v>
                  </c:pt>
                  <c:pt idx="28">
                    <c:v>$13,500 </c:v>
                  </c:pt>
                  <c:pt idx="29">
                    <c:v>$15,000 </c:v>
                  </c:pt>
                  <c:pt idx="30">
                    <c:v>$19,900 </c:v>
                  </c:pt>
                  <c:pt idx="31">
                    <c:v>$32,500 </c:v>
                  </c:pt>
                  <c:pt idx="32">
                    <c:v>$15,000 </c:v>
                  </c:pt>
                  <c:pt idx="33">
                    <c:v>$12,000 </c:v>
                  </c:pt>
                  <c:pt idx="34">
                    <c:v>$24,500 </c:v>
                  </c:pt>
                  <c:pt idx="35">
                    <c:v>$11,000 </c:v>
                  </c:pt>
                  <c:pt idx="36">
                    <c:v>$35,000 </c:v>
                  </c:pt>
                  <c:pt idx="37">
                    <c:v>$27,000 </c:v>
                  </c:pt>
                  <c:pt idx="38">
                    <c:v>$34,000 </c:v>
                  </c:pt>
                  <c:pt idx="39">
                    <c:v>$29,000 </c:v>
                  </c:pt>
                  <c:pt idx="40">
                    <c:v>$37,900 </c:v>
                  </c:pt>
                  <c:pt idx="41">
                    <c:v>$35,000 </c:v>
                  </c:pt>
                  <c:pt idx="42">
                    <c:v>$25,000 </c:v>
                  </c:pt>
                  <c:pt idx="43">
                    <c:v>$25,000 </c:v>
                  </c:pt>
                  <c:pt idx="44">
                    <c:v>$30,000 </c:v>
                  </c:pt>
                  <c:pt idx="45">
                    <c:v>$54,500 </c:v>
                  </c:pt>
                  <c:pt idx="46">
                    <c:v>$40,000 </c:v>
                  </c:pt>
                  <c:pt idx="47">
                    <c:v>$99,900 </c:v>
                  </c:pt>
                  <c:pt idx="48">
                    <c:v>$34,000 </c:v>
                  </c:pt>
                  <c:pt idx="49">
                    <c:v>$27,000 </c:v>
                  </c:pt>
                  <c:pt idx="50">
                    <c:v>$45,000 </c:v>
                  </c:pt>
                  <c:pt idx="51">
                    <c:v>$25,000 </c:v>
                  </c:pt>
                  <c:pt idx="52">
                    <c:v>$28,000 </c:v>
                  </c:pt>
                  <c:pt idx="53">
                    <c:v>$29,000 </c:v>
                  </c:pt>
                  <c:pt idx="54">
                    <c:v>$30,000 </c:v>
                  </c:pt>
                  <c:pt idx="55">
                    <c:v>$20,000 </c:v>
                  </c:pt>
                  <c:pt idx="56">
                    <c:v>$49,900 </c:v>
                  </c:pt>
                  <c:pt idx="57">
                    <c:v>$19,500 </c:v>
                  </c:pt>
                  <c:pt idx="58">
                    <c:v>$30,000 </c:v>
                  </c:pt>
                  <c:pt idx="59">
                    <c:v>$31,500 </c:v>
                  </c:pt>
                  <c:pt idx="60">
                    <c:v>$15,000 </c:v>
                  </c:pt>
                  <c:pt idx="61">
                    <c:v>$71,500 </c:v>
                  </c:pt>
                  <c:pt idx="62">
                    <c:v>$29,000 </c:v>
                  </c:pt>
                  <c:pt idx="63">
                    <c:v>$65,000 </c:v>
                  </c:pt>
                  <c:pt idx="64">
                    <c:v>$35,000 </c:v>
                  </c:pt>
                  <c:pt idx="65">
                    <c:v>$29,900 </c:v>
                  </c:pt>
                  <c:pt idx="66">
                    <c:v>$52,500 </c:v>
                  </c:pt>
                  <c:pt idx="67">
                    <c:v>$50,000 </c:v>
                  </c:pt>
                  <c:pt idx="68">
                    <c:v>$22,000 </c:v>
                  </c:pt>
                  <c:pt idx="69">
                    <c:v>$47,900 </c:v>
                  </c:pt>
                  <c:pt idx="70">
                    <c:v>$26,500 </c:v>
                  </c:pt>
                  <c:pt idx="71">
                    <c:v>$50,000 </c:v>
                  </c:pt>
                  <c:pt idx="72">
                    <c:v>$30,000 </c:v>
                  </c:pt>
                  <c:pt idx="73">
                    <c:v>$67,500 </c:v>
                  </c:pt>
                  <c:pt idx="74">
                    <c:v>$25,500 </c:v>
                  </c:pt>
                  <c:pt idx="75">
                    <c:v>$38,000 </c:v>
                  </c:pt>
                  <c:pt idx="76">
                    <c:v>$40,000 </c:v>
                  </c:pt>
                  <c:pt idx="77">
                    <c:v>$21,000 </c:v>
                  </c:pt>
                  <c:pt idx="78">
                    <c:v>$50,000 </c:v>
                  </c:pt>
                  <c:pt idx="79">
                    <c:v>$25,000 </c:v>
                  </c:pt>
                  <c:pt idx="80">
                    <c:v>$48,000 </c:v>
                  </c:pt>
                  <c:pt idx="81">
                    <c:v>$50,000 </c:v>
                  </c:pt>
                  <c:pt idx="82">
                    <c:v>$33,000 </c:v>
                  </c:pt>
                  <c:pt idx="83">
                    <c:v>$40,500 </c:v>
                  </c:pt>
                  <c:pt idx="84">
                    <c:v>$40,500 </c:v>
                  </c:pt>
                  <c:pt idx="85">
                    <c:v>$56,000 </c:v>
                  </c:pt>
                  <c:pt idx="86">
                    <c:v>$59,900 </c:v>
                  </c:pt>
                  <c:pt idx="87">
                    <c:v>$25,000 </c:v>
                  </c:pt>
                  <c:pt idx="88">
                    <c:v>$54,000 </c:v>
                  </c:pt>
                  <c:pt idx="89">
                    <c:v>$45,000 </c:v>
                  </c:pt>
                  <c:pt idx="90">
                    <c:v>$54,750 </c:v>
                  </c:pt>
                  <c:pt idx="91">
                    <c:v>$40,000 </c:v>
                  </c:pt>
                  <c:pt idx="92">
                    <c:v>$87,500 </c:v>
                  </c:pt>
                  <c:pt idx="93">
                    <c:v>$60,000 </c:v>
                  </c:pt>
                  <c:pt idx="94">
                    <c:v>$67,500 </c:v>
                  </c:pt>
                  <c:pt idx="95">
                    <c:v>$90,000 </c:v>
                  </c:pt>
                  <c:pt idx="96">
                    <c:v>$55,000 </c:v>
                  </c:pt>
                  <c:pt idx="97">
                    <c:v>$80,000 </c:v>
                  </c:pt>
                  <c:pt idx="98">
                    <c:v>$114,900 </c:v>
                  </c:pt>
                  <c:pt idx="99">
                    <c:v>$64,380 </c:v>
                  </c:pt>
                  <c:pt idx="100">
                    <c:v>$49,900 </c:v>
                  </c:pt>
                  <c:pt idx="101">
                    <c:v>$47,500 </c:v>
                  </c:pt>
                  <c:pt idx="102">
                    <c:v>$60,000 </c:v>
                  </c:pt>
                  <c:pt idx="103">
                    <c:v>$120,000 </c:v>
                  </c:pt>
                  <c:pt idx="104">
                    <c:v>$64,900 </c:v>
                  </c:pt>
                  <c:pt idx="105">
                    <c:v>$52,200 </c:v>
                  </c:pt>
                  <c:pt idx="106">
                    <c:v>$70,500 </c:v>
                  </c:pt>
                  <c:pt idx="107">
                    <c:v>$45,000 </c:v>
                  </c:pt>
                  <c:pt idx="108">
                    <c:v>$45,000 </c:v>
                  </c:pt>
                  <c:pt idx="109">
                    <c:v>$85,000 </c:v>
                  </c:pt>
                  <c:pt idx="110">
                    <c:v>$90,000 </c:v>
                  </c:pt>
                  <c:pt idx="111">
                    <c:v>$79,900 </c:v>
                  </c:pt>
                  <c:pt idx="112">
                    <c:v>$140,000 </c:v>
                  </c:pt>
                  <c:pt idx="113">
                    <c:v>$90,500 </c:v>
                  </c:pt>
                  <c:pt idx="114">
                    <c:v>$90,000 </c:v>
                  </c:pt>
                  <c:pt idx="115">
                    <c:v>$110,000 </c:v>
                  </c:pt>
                  <c:pt idx="116">
                    <c:v>$120,652 </c:v>
                  </c:pt>
                  <c:pt idx="117">
                    <c:v>$131,000 </c:v>
                  </c:pt>
                  <c:pt idx="118">
                    <c:v>$49,500 </c:v>
                  </c:pt>
                  <c:pt idx="119">
                    <c:v>$120,000 </c:v>
                  </c:pt>
                  <c:pt idx="120">
                    <c:v>$85,000 </c:v>
                  </c:pt>
                  <c:pt idx="121">
                    <c:v>$95,000 </c:v>
                  </c:pt>
                  <c:pt idx="122">
                    <c:v>$150,000 </c:v>
                  </c:pt>
                  <c:pt idx="123">
                    <c:v>$120,000 </c:v>
                  </c:pt>
                  <c:pt idx="124">
                    <c:v>$140,000 </c:v>
                  </c:pt>
                  <c:pt idx="125">
                    <c:v>$110,000 </c:v>
                  </c:pt>
                  <c:pt idx="126">
                    <c:v>$124,900 </c:v>
                  </c:pt>
                  <c:pt idx="127">
                    <c:v>$85,000 </c:v>
                  </c:pt>
                  <c:pt idx="128">
                    <c:v>$80,000 </c:v>
                  </c:pt>
                  <c:pt idx="129">
                    <c:v>$177,000 </c:v>
                  </c:pt>
                  <c:pt idx="130">
                    <c:v>$160,000 </c:v>
                  </c:pt>
                  <c:pt idx="131">
                    <c:v>$201,000 </c:v>
                  </c:pt>
                  <c:pt idx="132">
                    <c:v>$140,000 </c:v>
                  </c:pt>
                  <c:pt idx="133">
                    <c:v>$115,000 </c:v>
                  </c:pt>
                  <c:pt idx="134">
                    <c:v>$145,000 </c:v>
                  </c:pt>
                  <c:pt idx="135">
                    <c:v>$232,000 </c:v>
                  </c:pt>
                  <c:pt idx="136">
                    <c:v>$175,000 </c:v>
                  </c:pt>
                  <c:pt idx="137">
                    <c:v>$160,000 </c:v>
                  </c:pt>
                  <c:pt idx="138">
                    <c:v>$250,000 </c:v>
                  </c:pt>
                  <c:pt idx="139">
                    <c:v>$260,000 </c:v>
                  </c:pt>
                </c:lvl>
                <c:lvl>
                  <c:pt idx="0">
                    <c:v>03-ARM'S LENGTH</c:v>
                  </c:pt>
                  <c:pt idx="1">
                    <c:v>03-ARM'S LENGTH</c:v>
                  </c:pt>
                  <c:pt idx="2">
                    <c:v>03-ARM'S LENGTH</c:v>
                  </c:pt>
                  <c:pt idx="3">
                    <c:v>03-ARM'S LENGTH</c:v>
                  </c:pt>
                  <c:pt idx="4">
                    <c:v>03-ARM'S LENGTH</c:v>
                  </c:pt>
                  <c:pt idx="5">
                    <c:v>03-ARM'S LENGTH</c:v>
                  </c:pt>
                  <c:pt idx="6">
                    <c:v>03-ARM'S LENGTH</c:v>
                  </c:pt>
                  <c:pt idx="7">
                    <c:v>03-ARM'S LENGTH</c:v>
                  </c:pt>
                  <c:pt idx="8">
                    <c:v>03-ARM'S LENGTH</c:v>
                  </c:pt>
                  <c:pt idx="9">
                    <c:v>03-ARM'S LENGTH</c:v>
                  </c:pt>
                  <c:pt idx="10">
                    <c:v>03-ARM'S LENGTH</c:v>
                  </c:pt>
                  <c:pt idx="11">
                    <c:v>03-ARM'S LENGTH</c:v>
                  </c:pt>
                  <c:pt idx="12">
                    <c:v>03-ARM'S LENGTH</c:v>
                  </c:pt>
                  <c:pt idx="13">
                    <c:v>03-ARM'S LENGTH</c:v>
                  </c:pt>
                  <c:pt idx="14">
                    <c:v>03-ARM'S LENGTH</c:v>
                  </c:pt>
                  <c:pt idx="15">
                    <c:v>19-MULTI PARCEL ARM'S LENGTH</c:v>
                  </c:pt>
                  <c:pt idx="16">
                    <c:v>03-ARM'S LENGTH</c:v>
                  </c:pt>
                  <c:pt idx="17">
                    <c:v>19-MULTI PARCEL ARM'S LENGTH</c:v>
                  </c:pt>
                  <c:pt idx="18">
                    <c:v>19-MULTI PARCEL ARM'S LENGTH</c:v>
                  </c:pt>
                  <c:pt idx="19">
                    <c:v>03-ARM'S LENGTH</c:v>
                  </c:pt>
                  <c:pt idx="20">
                    <c:v>03-ARM'S LENGTH</c:v>
                  </c:pt>
                  <c:pt idx="21">
                    <c:v>19-MULTI PARCEL ARM'S LENGTH</c:v>
                  </c:pt>
                  <c:pt idx="22">
                    <c:v>19-MULTI PARCEL ARM'S LENGTH</c:v>
                  </c:pt>
                  <c:pt idx="23">
                    <c:v>03-ARM'S LENGTH</c:v>
                  </c:pt>
                  <c:pt idx="24">
                    <c:v>03-ARM'S LENGTH</c:v>
                  </c:pt>
                  <c:pt idx="25">
                    <c:v>03-ARM'S LENGTH</c:v>
                  </c:pt>
                  <c:pt idx="26">
                    <c:v>03-ARM'S LENGTH</c:v>
                  </c:pt>
                  <c:pt idx="27">
                    <c:v>03-ARM'S LENGTH</c:v>
                  </c:pt>
                  <c:pt idx="28">
                    <c:v>03-ARM'S LENGTH</c:v>
                  </c:pt>
                  <c:pt idx="29">
                    <c:v>03-ARM'S LENGTH</c:v>
                  </c:pt>
                  <c:pt idx="30">
                    <c:v>03-ARM'S LENGTH</c:v>
                  </c:pt>
                  <c:pt idx="31">
                    <c:v>03-ARM'S LENGTH</c:v>
                  </c:pt>
                  <c:pt idx="32">
                    <c:v>03-ARM'S LENGTH</c:v>
                  </c:pt>
                  <c:pt idx="33">
                    <c:v>03-ARM'S LENGTH</c:v>
                  </c:pt>
                  <c:pt idx="34">
                    <c:v>03-ARM'S LENGTH</c:v>
                  </c:pt>
                  <c:pt idx="35">
                    <c:v>03-ARM'S LENGTH</c:v>
                  </c:pt>
                  <c:pt idx="36">
                    <c:v>03-ARM'S LENGTH</c:v>
                  </c:pt>
                  <c:pt idx="37">
                    <c:v>19-MULTI PARCEL ARM'S LENGTH</c:v>
                  </c:pt>
                  <c:pt idx="38">
                    <c:v>19-MULTI PARCEL ARM'S LENGTH</c:v>
                  </c:pt>
                  <c:pt idx="39">
                    <c:v>03-ARM'S LENGTH</c:v>
                  </c:pt>
                  <c:pt idx="40">
                    <c:v>03-ARM'S LENGTH</c:v>
                  </c:pt>
                  <c:pt idx="41">
                    <c:v>19-MULTI PARCEL ARM'S LENGTH</c:v>
                  </c:pt>
                  <c:pt idx="42">
                    <c:v>03-ARM'S LENGTH</c:v>
                  </c:pt>
                  <c:pt idx="43">
                    <c:v>03-ARM'S LENGTH</c:v>
                  </c:pt>
                  <c:pt idx="44">
                    <c:v>03-ARM'S LENGTH</c:v>
                  </c:pt>
                  <c:pt idx="45">
                    <c:v>03-ARM'S LENGTH</c:v>
                  </c:pt>
                  <c:pt idx="46">
                    <c:v>03-ARM'S LENGTH</c:v>
                  </c:pt>
                  <c:pt idx="47">
                    <c:v>03-ARM'S LENGTH</c:v>
                  </c:pt>
                  <c:pt idx="48">
                    <c:v>03-ARM'S LENGTH</c:v>
                  </c:pt>
                  <c:pt idx="49">
                    <c:v>03-ARM'S LENGTH</c:v>
                  </c:pt>
                  <c:pt idx="50">
                    <c:v>03-ARM'S LENGTH</c:v>
                  </c:pt>
                  <c:pt idx="51">
                    <c:v>03-ARM'S LENGTH</c:v>
                  </c:pt>
                  <c:pt idx="52">
                    <c:v>03-ARM'S LENGTH</c:v>
                  </c:pt>
                  <c:pt idx="53">
                    <c:v>03-ARM'S LENGTH</c:v>
                  </c:pt>
                  <c:pt idx="54">
                    <c:v>03-ARM'S LENGTH</c:v>
                  </c:pt>
                  <c:pt idx="55">
                    <c:v>03-ARM'S LENGTH</c:v>
                  </c:pt>
                  <c:pt idx="56">
                    <c:v>03-ARM'S LENGTH</c:v>
                  </c:pt>
                  <c:pt idx="57">
                    <c:v>03-ARM'S LENGTH</c:v>
                  </c:pt>
                  <c:pt idx="58">
                    <c:v>03-ARM'S LENGTH</c:v>
                  </c:pt>
                  <c:pt idx="59">
                    <c:v>03-ARM'S LENGTH</c:v>
                  </c:pt>
                  <c:pt idx="60">
                    <c:v>03-ARM'S LENGTH</c:v>
                  </c:pt>
                  <c:pt idx="61">
                    <c:v>03-ARM'S LENGTH</c:v>
                  </c:pt>
                  <c:pt idx="62">
                    <c:v>03-ARM'S LENGTH</c:v>
                  </c:pt>
                  <c:pt idx="63">
                    <c:v>03-ARM'S LENGTH</c:v>
                  </c:pt>
                  <c:pt idx="64">
                    <c:v>03-ARM'S LENGTH</c:v>
                  </c:pt>
                  <c:pt idx="65">
                    <c:v>03-ARM'S LENGTH</c:v>
                  </c:pt>
                  <c:pt idx="66">
                    <c:v>03-ARM'S LENGTH</c:v>
                  </c:pt>
                  <c:pt idx="67">
                    <c:v>19-MULTI PARCEL ARM'S LENGTH</c:v>
                  </c:pt>
                  <c:pt idx="68">
                    <c:v>03-ARM'S LENGTH</c:v>
                  </c:pt>
                  <c:pt idx="69">
                    <c:v>03-ARM'S LENGTH</c:v>
                  </c:pt>
                  <c:pt idx="70">
                    <c:v>03-ARM'S LENGTH</c:v>
                  </c:pt>
                  <c:pt idx="71">
                    <c:v>03-ARM'S LENGTH</c:v>
                  </c:pt>
                  <c:pt idx="72">
                    <c:v>03-ARM'S LENGTH</c:v>
                  </c:pt>
                  <c:pt idx="73">
                    <c:v>19-MULTI PARCEL ARM'S LENGTH</c:v>
                  </c:pt>
                  <c:pt idx="74">
                    <c:v>03-ARM'S LENGTH</c:v>
                  </c:pt>
                  <c:pt idx="75">
                    <c:v>19-MULTI PARCEL ARM'S LENGTH</c:v>
                  </c:pt>
                  <c:pt idx="76">
                    <c:v>03-ARM'S LENGTH</c:v>
                  </c:pt>
                  <c:pt idx="77">
                    <c:v>03-ARM'S LENGTH</c:v>
                  </c:pt>
                  <c:pt idx="78">
                    <c:v>03-ARM'S LENGTH</c:v>
                  </c:pt>
                  <c:pt idx="79">
                    <c:v>03-ARM'S LENGTH</c:v>
                  </c:pt>
                  <c:pt idx="80">
                    <c:v>03-ARM'S LENGTH</c:v>
                  </c:pt>
                  <c:pt idx="81">
                    <c:v>03-ARM'S LENGTH</c:v>
                  </c:pt>
                  <c:pt idx="82">
                    <c:v>19-MULTI PARCEL ARM'S LENGTH</c:v>
                  </c:pt>
                  <c:pt idx="83">
                    <c:v>03-ARM'S LENGTH</c:v>
                  </c:pt>
                  <c:pt idx="84">
                    <c:v>03-ARM'S LENGTH</c:v>
                  </c:pt>
                  <c:pt idx="85">
                    <c:v>03-ARM'S LENGTH</c:v>
                  </c:pt>
                  <c:pt idx="86">
                    <c:v>19-MULTI PARCEL ARM'S LENGTH</c:v>
                  </c:pt>
                  <c:pt idx="87">
                    <c:v>19-MULTI PARCEL ARM'S LENGTH</c:v>
                  </c:pt>
                  <c:pt idx="88">
                    <c:v>19-MULTI PARCEL ARM'S LENGTH</c:v>
                  </c:pt>
                  <c:pt idx="89">
                    <c:v>19-MULTI PARCEL ARM'S LENGTH</c:v>
                  </c:pt>
                  <c:pt idx="90">
                    <c:v>03-ARM'S LENGTH</c:v>
                  </c:pt>
                  <c:pt idx="91">
                    <c:v>19-MULTI PARCEL ARM'S LENGTH</c:v>
                  </c:pt>
                  <c:pt idx="92">
                    <c:v>03-ARM'S LENGTH</c:v>
                  </c:pt>
                  <c:pt idx="93">
                    <c:v>03-ARM'S LENGTH</c:v>
                  </c:pt>
                  <c:pt idx="94">
                    <c:v>03-ARM'S LENGTH</c:v>
                  </c:pt>
                  <c:pt idx="95">
                    <c:v>19-MULTI PARCEL ARM'S LENGTH</c:v>
                  </c:pt>
                  <c:pt idx="96">
                    <c:v>03-ARM'S LENGTH</c:v>
                  </c:pt>
                  <c:pt idx="97">
                    <c:v>03-ARM'S LENGTH</c:v>
                  </c:pt>
                  <c:pt idx="98">
                    <c:v>19-MULTI PARCEL ARM'S LENGTH</c:v>
                  </c:pt>
                  <c:pt idx="99">
                    <c:v>03-ARM'S LENGTH</c:v>
                  </c:pt>
                  <c:pt idx="100">
                    <c:v>03-ARM'S LENGTH</c:v>
                  </c:pt>
                  <c:pt idx="101">
                    <c:v>03-ARM'S LENGTH</c:v>
                  </c:pt>
                  <c:pt idx="102">
                    <c:v>03-ARM'S LENGTH</c:v>
                  </c:pt>
                  <c:pt idx="103">
                    <c:v>03-ARM'S LENGTH</c:v>
                  </c:pt>
                  <c:pt idx="104">
                    <c:v>03-ARM'S LENGTH</c:v>
                  </c:pt>
                  <c:pt idx="105">
                    <c:v>03-ARM'S LENGTH</c:v>
                  </c:pt>
                  <c:pt idx="106">
                    <c:v>03-ARM'S LENGTH</c:v>
                  </c:pt>
                  <c:pt idx="107">
                    <c:v>19-MULTI PARCEL ARM'S LENGTH</c:v>
                  </c:pt>
                  <c:pt idx="108">
                    <c:v>03-ARM'S LENGTH</c:v>
                  </c:pt>
                  <c:pt idx="109">
                    <c:v>03-ARM'S LENGTH</c:v>
                  </c:pt>
                  <c:pt idx="110">
                    <c:v>03-ARM'S LENGTH</c:v>
                  </c:pt>
                  <c:pt idx="111">
                    <c:v>03-ARM'S LENGTH</c:v>
                  </c:pt>
                  <c:pt idx="112">
                    <c:v>19-MULTI PARCEL ARM'S LENGTH</c:v>
                  </c:pt>
                  <c:pt idx="113">
                    <c:v>03-ARM'S LENGTH</c:v>
                  </c:pt>
                  <c:pt idx="114">
                    <c:v>19-MULTI PARCEL ARM'S LENGTH</c:v>
                  </c:pt>
                  <c:pt idx="115">
                    <c:v>03-ARM'S LENGTH</c:v>
                  </c:pt>
                  <c:pt idx="116">
                    <c:v>03-ARM'S LENGTH</c:v>
                  </c:pt>
                  <c:pt idx="117">
                    <c:v>03-ARM'S LENGTH</c:v>
                  </c:pt>
                  <c:pt idx="118">
                    <c:v>19-MULTI PARCEL ARM'S LENGTH</c:v>
                  </c:pt>
                  <c:pt idx="119">
                    <c:v>19-MULTI PARCEL ARM'S LENGTH</c:v>
                  </c:pt>
                  <c:pt idx="120">
                    <c:v>03-ARM'S LENGTH</c:v>
                  </c:pt>
                  <c:pt idx="121">
                    <c:v>03-ARM'S LENGTH</c:v>
                  </c:pt>
                  <c:pt idx="122">
                    <c:v>03-ARM'S LENGTH</c:v>
                  </c:pt>
                  <c:pt idx="123">
                    <c:v>03-ARM'S LENGTH</c:v>
                  </c:pt>
                  <c:pt idx="124">
                    <c:v>03-ARM'S LENGTH</c:v>
                  </c:pt>
                  <c:pt idx="125">
                    <c:v>03-ARM'S LENGTH</c:v>
                  </c:pt>
                  <c:pt idx="126">
                    <c:v>03-ARM'S LENGTH</c:v>
                  </c:pt>
                  <c:pt idx="127">
                    <c:v>03-ARM'S LENGTH</c:v>
                  </c:pt>
                  <c:pt idx="128">
                    <c:v>03-ARM'S LENGTH</c:v>
                  </c:pt>
                  <c:pt idx="129">
                    <c:v>03-ARM'S LENGTH</c:v>
                  </c:pt>
                  <c:pt idx="130">
                    <c:v>03-ARM'S LENGTH</c:v>
                  </c:pt>
                  <c:pt idx="131">
                    <c:v>03-ARM'S LENGTH</c:v>
                  </c:pt>
                  <c:pt idx="132">
                    <c:v>03-ARM'S LENGTH</c:v>
                  </c:pt>
                  <c:pt idx="133">
                    <c:v>03-ARM'S LENGTH</c:v>
                  </c:pt>
                  <c:pt idx="134">
                    <c:v>03-ARM'S LENGTH</c:v>
                  </c:pt>
                  <c:pt idx="135">
                    <c:v>03-ARM'S LENGTH</c:v>
                  </c:pt>
                  <c:pt idx="136">
                    <c:v>03-ARM'S LENGTH</c:v>
                  </c:pt>
                  <c:pt idx="137">
                    <c:v>03-ARM'S LENGTH</c:v>
                  </c:pt>
                  <c:pt idx="138">
                    <c:v>03-ARM'S LENGTH</c:v>
                  </c:pt>
                  <c:pt idx="139">
                    <c:v>19-MULTI PARCEL ARM'S LENGTH</c:v>
                  </c:pt>
                </c:lvl>
                <c:lvl>
                  <c:pt idx="0">
                    <c:v>WD</c:v>
                  </c:pt>
                  <c:pt idx="1">
                    <c:v>WD</c:v>
                  </c:pt>
                  <c:pt idx="2">
                    <c:v>WD</c:v>
                  </c:pt>
                  <c:pt idx="3">
                    <c:v>WD</c:v>
                  </c:pt>
                  <c:pt idx="4">
                    <c:v>WD</c:v>
                  </c:pt>
                  <c:pt idx="5">
                    <c:v>WD</c:v>
                  </c:pt>
                  <c:pt idx="6">
                    <c:v>WD</c:v>
                  </c:pt>
                  <c:pt idx="7">
                    <c:v>WD</c:v>
                  </c:pt>
                  <c:pt idx="8">
                    <c:v>WD</c:v>
                  </c:pt>
                  <c:pt idx="9">
                    <c:v>WD</c:v>
                  </c:pt>
                  <c:pt idx="10">
                    <c:v>WD</c:v>
                  </c:pt>
                  <c:pt idx="11">
                    <c:v>WD</c:v>
                  </c:pt>
                  <c:pt idx="12">
                    <c:v>WD</c:v>
                  </c:pt>
                  <c:pt idx="13">
                    <c:v>WD</c:v>
                  </c:pt>
                  <c:pt idx="14">
                    <c:v>WD</c:v>
                  </c:pt>
                  <c:pt idx="15">
                    <c:v>WD</c:v>
                  </c:pt>
                  <c:pt idx="16">
                    <c:v>WD</c:v>
                  </c:pt>
                  <c:pt idx="17">
                    <c:v>WD</c:v>
                  </c:pt>
                  <c:pt idx="18">
                    <c:v>WD</c:v>
                  </c:pt>
                  <c:pt idx="19">
                    <c:v>WD</c:v>
                  </c:pt>
                  <c:pt idx="20">
                    <c:v>WD</c:v>
                  </c:pt>
                  <c:pt idx="21">
                    <c:v>LC</c:v>
                  </c:pt>
                  <c:pt idx="22">
                    <c:v>WD</c:v>
                  </c:pt>
                  <c:pt idx="23">
                    <c:v>WD</c:v>
                  </c:pt>
                  <c:pt idx="24">
                    <c:v>WD</c:v>
                  </c:pt>
                  <c:pt idx="25">
                    <c:v>WD</c:v>
                  </c:pt>
                  <c:pt idx="26">
                    <c:v>WD</c:v>
                  </c:pt>
                  <c:pt idx="27">
                    <c:v>CD</c:v>
                  </c:pt>
                  <c:pt idx="28">
                    <c:v>WD</c:v>
                  </c:pt>
                  <c:pt idx="29">
                    <c:v>WD</c:v>
                  </c:pt>
                  <c:pt idx="30">
                    <c:v>WD</c:v>
                  </c:pt>
                  <c:pt idx="31">
                    <c:v>WD</c:v>
                  </c:pt>
                  <c:pt idx="32">
                    <c:v>WD</c:v>
                  </c:pt>
                  <c:pt idx="33">
                    <c:v>WD</c:v>
                  </c:pt>
                  <c:pt idx="34">
                    <c:v>WD</c:v>
                  </c:pt>
                  <c:pt idx="35">
                    <c:v>WD</c:v>
                  </c:pt>
                  <c:pt idx="36">
                    <c:v>WD</c:v>
                  </c:pt>
                  <c:pt idx="37">
                    <c:v>WD</c:v>
                  </c:pt>
                  <c:pt idx="38">
                    <c:v>WD</c:v>
                  </c:pt>
                  <c:pt idx="39">
                    <c:v>WD</c:v>
                  </c:pt>
                  <c:pt idx="40">
                    <c:v>WD</c:v>
                  </c:pt>
                  <c:pt idx="41">
                    <c:v>LC</c:v>
                  </c:pt>
                  <c:pt idx="42">
                    <c:v>WD</c:v>
                  </c:pt>
                  <c:pt idx="43">
                    <c:v>WD</c:v>
                  </c:pt>
                  <c:pt idx="44">
                    <c:v>WD</c:v>
                  </c:pt>
                  <c:pt idx="45">
                    <c:v>WD</c:v>
                  </c:pt>
                  <c:pt idx="46">
                    <c:v>WD</c:v>
                  </c:pt>
                  <c:pt idx="47">
                    <c:v>WD</c:v>
                  </c:pt>
                  <c:pt idx="48">
                    <c:v>WD</c:v>
                  </c:pt>
                  <c:pt idx="49">
                    <c:v>WD</c:v>
                  </c:pt>
                  <c:pt idx="50">
                    <c:v>WD</c:v>
                  </c:pt>
                  <c:pt idx="51">
                    <c:v>WD</c:v>
                  </c:pt>
                  <c:pt idx="52">
                    <c:v>WD</c:v>
                  </c:pt>
                  <c:pt idx="53">
                    <c:v>WD</c:v>
                  </c:pt>
                  <c:pt idx="54">
                    <c:v>WD</c:v>
                  </c:pt>
                  <c:pt idx="55">
                    <c:v>WD</c:v>
                  </c:pt>
                  <c:pt idx="56">
                    <c:v>WD</c:v>
                  </c:pt>
                  <c:pt idx="57">
                    <c:v>WD</c:v>
                  </c:pt>
                  <c:pt idx="58">
                    <c:v>WD</c:v>
                  </c:pt>
                  <c:pt idx="59">
                    <c:v>WD</c:v>
                  </c:pt>
                  <c:pt idx="60">
                    <c:v>WD</c:v>
                  </c:pt>
                  <c:pt idx="61">
                    <c:v>WD</c:v>
                  </c:pt>
                  <c:pt idx="62">
                    <c:v>WD</c:v>
                  </c:pt>
                  <c:pt idx="63">
                    <c:v>WD</c:v>
                  </c:pt>
                  <c:pt idx="64">
                    <c:v>WD</c:v>
                  </c:pt>
                  <c:pt idx="65">
                    <c:v>WD</c:v>
                  </c:pt>
                  <c:pt idx="66">
                    <c:v>WD</c:v>
                  </c:pt>
                  <c:pt idx="67">
                    <c:v>WD</c:v>
                  </c:pt>
                  <c:pt idx="68">
                    <c:v>WD</c:v>
                  </c:pt>
                  <c:pt idx="69">
                    <c:v>WD</c:v>
                  </c:pt>
                  <c:pt idx="70">
                    <c:v>WD</c:v>
                  </c:pt>
                  <c:pt idx="71">
                    <c:v>WD</c:v>
                  </c:pt>
                  <c:pt idx="72">
                    <c:v>WD</c:v>
                  </c:pt>
                  <c:pt idx="73">
                    <c:v>WD</c:v>
                  </c:pt>
                  <c:pt idx="74">
                    <c:v>WD</c:v>
                  </c:pt>
                  <c:pt idx="75">
                    <c:v>WD</c:v>
                  </c:pt>
                  <c:pt idx="76">
                    <c:v>WD</c:v>
                  </c:pt>
                  <c:pt idx="77">
                    <c:v>WD</c:v>
                  </c:pt>
                  <c:pt idx="78">
                    <c:v>WD</c:v>
                  </c:pt>
                  <c:pt idx="79">
                    <c:v>WD</c:v>
                  </c:pt>
                  <c:pt idx="80">
                    <c:v>WD</c:v>
                  </c:pt>
                  <c:pt idx="81">
                    <c:v>WD</c:v>
                  </c:pt>
                  <c:pt idx="82">
                    <c:v>WD</c:v>
                  </c:pt>
                  <c:pt idx="83">
                    <c:v>WD</c:v>
                  </c:pt>
                  <c:pt idx="84">
                    <c:v>WD</c:v>
                  </c:pt>
                  <c:pt idx="85">
                    <c:v>WD</c:v>
                  </c:pt>
                  <c:pt idx="86">
                    <c:v>WD</c:v>
                  </c:pt>
                  <c:pt idx="87">
                    <c:v>WD</c:v>
                  </c:pt>
                  <c:pt idx="88">
                    <c:v>WD</c:v>
                  </c:pt>
                  <c:pt idx="89">
                    <c:v>WD</c:v>
                  </c:pt>
                  <c:pt idx="90">
                    <c:v>WD</c:v>
                  </c:pt>
                  <c:pt idx="91">
                    <c:v>WD</c:v>
                  </c:pt>
                  <c:pt idx="92">
                    <c:v>WD</c:v>
                  </c:pt>
                  <c:pt idx="93">
                    <c:v>WD</c:v>
                  </c:pt>
                  <c:pt idx="94">
                    <c:v>WD</c:v>
                  </c:pt>
                  <c:pt idx="95">
                    <c:v>WD</c:v>
                  </c:pt>
                  <c:pt idx="96">
                    <c:v>WD</c:v>
                  </c:pt>
                  <c:pt idx="97">
                    <c:v>WD</c:v>
                  </c:pt>
                  <c:pt idx="98">
                    <c:v>WD</c:v>
                  </c:pt>
                  <c:pt idx="99">
                    <c:v>WD</c:v>
                  </c:pt>
                  <c:pt idx="100">
                    <c:v>WD</c:v>
                  </c:pt>
                  <c:pt idx="101">
                    <c:v>WD</c:v>
                  </c:pt>
                  <c:pt idx="102">
                    <c:v>WD</c:v>
                  </c:pt>
                  <c:pt idx="103">
                    <c:v>WD</c:v>
                  </c:pt>
                  <c:pt idx="104">
                    <c:v>WD</c:v>
                  </c:pt>
                  <c:pt idx="105">
                    <c:v>WD</c:v>
                  </c:pt>
                  <c:pt idx="106">
                    <c:v>WD</c:v>
                  </c:pt>
                  <c:pt idx="107">
                    <c:v>WD</c:v>
                  </c:pt>
                  <c:pt idx="108">
                    <c:v>WD</c:v>
                  </c:pt>
                  <c:pt idx="109">
                    <c:v>WD</c:v>
                  </c:pt>
                  <c:pt idx="110">
                    <c:v>WD</c:v>
                  </c:pt>
                  <c:pt idx="111">
                    <c:v>WD</c:v>
                  </c:pt>
                  <c:pt idx="112">
                    <c:v>WD</c:v>
                  </c:pt>
                  <c:pt idx="113">
                    <c:v>WD</c:v>
                  </c:pt>
                  <c:pt idx="114">
                    <c:v>WD</c:v>
                  </c:pt>
                  <c:pt idx="115">
                    <c:v>WD</c:v>
                  </c:pt>
                  <c:pt idx="116">
                    <c:v>WD</c:v>
                  </c:pt>
                  <c:pt idx="117">
                    <c:v>WD</c:v>
                  </c:pt>
                  <c:pt idx="118">
                    <c:v>WD</c:v>
                  </c:pt>
                  <c:pt idx="119">
                    <c:v>WD</c:v>
                  </c:pt>
                  <c:pt idx="120">
                    <c:v>WD</c:v>
                  </c:pt>
                  <c:pt idx="121">
                    <c:v>WD</c:v>
                  </c:pt>
                  <c:pt idx="122">
                    <c:v>WD</c:v>
                  </c:pt>
                  <c:pt idx="123">
                    <c:v>WD</c:v>
                  </c:pt>
                  <c:pt idx="124">
                    <c:v>WD</c:v>
                  </c:pt>
                  <c:pt idx="125">
                    <c:v>WD</c:v>
                  </c:pt>
                  <c:pt idx="126">
                    <c:v>WD</c:v>
                  </c:pt>
                  <c:pt idx="127">
                    <c:v>WD</c:v>
                  </c:pt>
                  <c:pt idx="128">
                    <c:v>WD</c:v>
                  </c:pt>
                  <c:pt idx="129">
                    <c:v>WD</c:v>
                  </c:pt>
                  <c:pt idx="130">
                    <c:v>WD</c:v>
                  </c:pt>
                  <c:pt idx="131">
                    <c:v>WD</c:v>
                  </c:pt>
                  <c:pt idx="132">
                    <c:v>WD</c:v>
                  </c:pt>
                  <c:pt idx="133">
                    <c:v>WD</c:v>
                  </c:pt>
                  <c:pt idx="134">
                    <c:v>WD</c:v>
                  </c:pt>
                  <c:pt idx="135">
                    <c:v>LC</c:v>
                  </c:pt>
                  <c:pt idx="136">
                    <c:v>WD</c:v>
                  </c:pt>
                  <c:pt idx="137">
                    <c:v>WD</c:v>
                  </c:pt>
                  <c:pt idx="138">
                    <c:v>WD</c:v>
                  </c:pt>
                  <c:pt idx="139">
                    <c:v>WD</c:v>
                  </c:pt>
                </c:lvl>
                <c:lvl>
                  <c:pt idx="0">
                    <c:v>$20,000 </c:v>
                  </c:pt>
                  <c:pt idx="1">
                    <c:v>$8,750 </c:v>
                  </c:pt>
                  <c:pt idx="2">
                    <c:v>$7,000 </c:v>
                  </c:pt>
                  <c:pt idx="3">
                    <c:v>$7,000 </c:v>
                  </c:pt>
                  <c:pt idx="4">
                    <c:v>$8,000 </c:v>
                  </c:pt>
                  <c:pt idx="5">
                    <c:v>$9,500 </c:v>
                  </c:pt>
                  <c:pt idx="6">
                    <c:v>$11,000 </c:v>
                  </c:pt>
                  <c:pt idx="7">
                    <c:v>$7,500 </c:v>
                  </c:pt>
                  <c:pt idx="8">
                    <c:v>$9,500 </c:v>
                  </c:pt>
                  <c:pt idx="9">
                    <c:v>$8,000 </c:v>
                  </c:pt>
                  <c:pt idx="10">
                    <c:v>$9,000 </c:v>
                  </c:pt>
                  <c:pt idx="11">
                    <c:v>$9,000 </c:v>
                  </c:pt>
                  <c:pt idx="12">
                    <c:v>$4,500 </c:v>
                  </c:pt>
                  <c:pt idx="13">
                    <c:v>$30,000 </c:v>
                  </c:pt>
                  <c:pt idx="14">
                    <c:v>$12,500 </c:v>
                  </c:pt>
                  <c:pt idx="15">
                    <c:v>$23,000 </c:v>
                  </c:pt>
                  <c:pt idx="16">
                    <c:v>$12,500 </c:v>
                  </c:pt>
                  <c:pt idx="17">
                    <c:v>$13,000 </c:v>
                  </c:pt>
                  <c:pt idx="18">
                    <c:v>$18,000 </c:v>
                  </c:pt>
                  <c:pt idx="19">
                    <c:v>$24,000 </c:v>
                  </c:pt>
                  <c:pt idx="20">
                    <c:v>$15,000 </c:v>
                  </c:pt>
                  <c:pt idx="21">
                    <c:v>$15,000 </c:v>
                  </c:pt>
                  <c:pt idx="22">
                    <c:v>$23,500 </c:v>
                  </c:pt>
                  <c:pt idx="23">
                    <c:v>$26,000 </c:v>
                  </c:pt>
                  <c:pt idx="24">
                    <c:v>$28,000 </c:v>
                  </c:pt>
                  <c:pt idx="25">
                    <c:v>$27,000 </c:v>
                  </c:pt>
                  <c:pt idx="26">
                    <c:v>$26,000 </c:v>
                  </c:pt>
                  <c:pt idx="27">
                    <c:v>$30,000 </c:v>
                  </c:pt>
                  <c:pt idx="28">
                    <c:v>$13,500 </c:v>
                  </c:pt>
                  <c:pt idx="29">
                    <c:v>$15,000 </c:v>
                  </c:pt>
                  <c:pt idx="30">
                    <c:v>$19,900 </c:v>
                  </c:pt>
                  <c:pt idx="31">
                    <c:v>$32,500 </c:v>
                  </c:pt>
                  <c:pt idx="32">
                    <c:v>$15,000 </c:v>
                  </c:pt>
                  <c:pt idx="33">
                    <c:v>$12,000 </c:v>
                  </c:pt>
                  <c:pt idx="34">
                    <c:v>$24,500 </c:v>
                  </c:pt>
                  <c:pt idx="35">
                    <c:v>$11,000 </c:v>
                  </c:pt>
                  <c:pt idx="36">
                    <c:v>$35,000 </c:v>
                  </c:pt>
                  <c:pt idx="37">
                    <c:v>$27,000 </c:v>
                  </c:pt>
                  <c:pt idx="38">
                    <c:v>$34,000 </c:v>
                  </c:pt>
                  <c:pt idx="39">
                    <c:v>$29,000 </c:v>
                  </c:pt>
                  <c:pt idx="40">
                    <c:v>$37,900 </c:v>
                  </c:pt>
                  <c:pt idx="41">
                    <c:v>$35,000 </c:v>
                  </c:pt>
                  <c:pt idx="42">
                    <c:v>$25,000 </c:v>
                  </c:pt>
                  <c:pt idx="43">
                    <c:v>$25,000 </c:v>
                  </c:pt>
                  <c:pt idx="44">
                    <c:v>$30,000 </c:v>
                  </c:pt>
                  <c:pt idx="45">
                    <c:v>$54,500 </c:v>
                  </c:pt>
                  <c:pt idx="46">
                    <c:v>$40,000 </c:v>
                  </c:pt>
                  <c:pt idx="47">
                    <c:v>$99,900 </c:v>
                  </c:pt>
                  <c:pt idx="48">
                    <c:v>$34,000 </c:v>
                  </c:pt>
                  <c:pt idx="49">
                    <c:v>$27,000 </c:v>
                  </c:pt>
                  <c:pt idx="50">
                    <c:v>$45,000 </c:v>
                  </c:pt>
                  <c:pt idx="51">
                    <c:v>$25,000 </c:v>
                  </c:pt>
                  <c:pt idx="52">
                    <c:v>$28,000 </c:v>
                  </c:pt>
                  <c:pt idx="53">
                    <c:v>$29,000 </c:v>
                  </c:pt>
                  <c:pt idx="54">
                    <c:v>$30,000 </c:v>
                  </c:pt>
                  <c:pt idx="55">
                    <c:v>$20,000 </c:v>
                  </c:pt>
                  <c:pt idx="56">
                    <c:v>$49,900 </c:v>
                  </c:pt>
                  <c:pt idx="57">
                    <c:v>$19,500 </c:v>
                  </c:pt>
                  <c:pt idx="58">
                    <c:v>$30,000 </c:v>
                  </c:pt>
                  <c:pt idx="59">
                    <c:v>$31,500 </c:v>
                  </c:pt>
                  <c:pt idx="60">
                    <c:v>$15,000 </c:v>
                  </c:pt>
                  <c:pt idx="61">
                    <c:v>$71,500 </c:v>
                  </c:pt>
                  <c:pt idx="62">
                    <c:v>$29,000 </c:v>
                  </c:pt>
                  <c:pt idx="63">
                    <c:v>$65,000 </c:v>
                  </c:pt>
                  <c:pt idx="64">
                    <c:v>$35,000 </c:v>
                  </c:pt>
                  <c:pt idx="65">
                    <c:v>$29,900 </c:v>
                  </c:pt>
                  <c:pt idx="66">
                    <c:v>$52,500 </c:v>
                  </c:pt>
                  <c:pt idx="67">
                    <c:v>$50,000 </c:v>
                  </c:pt>
                  <c:pt idx="68">
                    <c:v>$22,000 </c:v>
                  </c:pt>
                  <c:pt idx="69">
                    <c:v>$47,900 </c:v>
                  </c:pt>
                  <c:pt idx="70">
                    <c:v>$26,500 </c:v>
                  </c:pt>
                  <c:pt idx="71">
                    <c:v>$50,000 </c:v>
                  </c:pt>
                  <c:pt idx="72">
                    <c:v>$30,000 </c:v>
                  </c:pt>
                  <c:pt idx="73">
                    <c:v>$67,500 </c:v>
                  </c:pt>
                  <c:pt idx="74">
                    <c:v>$25,500 </c:v>
                  </c:pt>
                  <c:pt idx="75">
                    <c:v>$38,000 </c:v>
                  </c:pt>
                  <c:pt idx="76">
                    <c:v>$40,000 </c:v>
                  </c:pt>
                  <c:pt idx="77">
                    <c:v>$21,000 </c:v>
                  </c:pt>
                  <c:pt idx="78">
                    <c:v>$50,000 </c:v>
                  </c:pt>
                  <c:pt idx="79">
                    <c:v>$25,000 </c:v>
                  </c:pt>
                  <c:pt idx="80">
                    <c:v>$48,000 </c:v>
                  </c:pt>
                  <c:pt idx="81">
                    <c:v>$50,000 </c:v>
                  </c:pt>
                  <c:pt idx="82">
                    <c:v>$33,000 </c:v>
                  </c:pt>
                  <c:pt idx="83">
                    <c:v>$40,500 </c:v>
                  </c:pt>
                  <c:pt idx="84">
                    <c:v>$40,500 </c:v>
                  </c:pt>
                  <c:pt idx="85">
                    <c:v>$56,000 </c:v>
                  </c:pt>
                  <c:pt idx="86">
                    <c:v>$59,900 </c:v>
                  </c:pt>
                  <c:pt idx="87">
                    <c:v>$25,000 </c:v>
                  </c:pt>
                  <c:pt idx="88">
                    <c:v>$54,000 </c:v>
                  </c:pt>
                  <c:pt idx="89">
                    <c:v>$45,000 </c:v>
                  </c:pt>
                  <c:pt idx="90">
                    <c:v>$54,750 </c:v>
                  </c:pt>
                  <c:pt idx="91">
                    <c:v>$40,000 </c:v>
                  </c:pt>
                  <c:pt idx="92">
                    <c:v>$87,500 </c:v>
                  </c:pt>
                  <c:pt idx="93">
                    <c:v>$60,000 </c:v>
                  </c:pt>
                  <c:pt idx="94">
                    <c:v>$67,500 </c:v>
                  </c:pt>
                  <c:pt idx="95">
                    <c:v>$90,000 </c:v>
                  </c:pt>
                  <c:pt idx="96">
                    <c:v>$55,000 </c:v>
                  </c:pt>
                  <c:pt idx="97">
                    <c:v>$80,000 </c:v>
                  </c:pt>
                  <c:pt idx="98">
                    <c:v>$114,900 </c:v>
                  </c:pt>
                  <c:pt idx="99">
                    <c:v>$64,380 </c:v>
                  </c:pt>
                  <c:pt idx="100">
                    <c:v>$49,900 </c:v>
                  </c:pt>
                  <c:pt idx="101">
                    <c:v>$47,500 </c:v>
                  </c:pt>
                  <c:pt idx="102">
                    <c:v>$60,000 </c:v>
                  </c:pt>
                  <c:pt idx="103">
                    <c:v>$120,000 </c:v>
                  </c:pt>
                  <c:pt idx="104">
                    <c:v>$64,900 </c:v>
                  </c:pt>
                  <c:pt idx="105">
                    <c:v>$52,200 </c:v>
                  </c:pt>
                  <c:pt idx="106">
                    <c:v>$70,500 </c:v>
                  </c:pt>
                  <c:pt idx="107">
                    <c:v>$45,000 </c:v>
                  </c:pt>
                  <c:pt idx="108">
                    <c:v>$45,000 </c:v>
                  </c:pt>
                  <c:pt idx="109">
                    <c:v>$85,000 </c:v>
                  </c:pt>
                  <c:pt idx="110">
                    <c:v>$90,000 </c:v>
                  </c:pt>
                  <c:pt idx="111">
                    <c:v>$79,900 </c:v>
                  </c:pt>
                  <c:pt idx="112">
                    <c:v>$140,000 </c:v>
                  </c:pt>
                  <c:pt idx="113">
                    <c:v>$90,500 </c:v>
                  </c:pt>
                  <c:pt idx="114">
                    <c:v>$90,000 </c:v>
                  </c:pt>
                  <c:pt idx="115">
                    <c:v>$110,000 </c:v>
                  </c:pt>
                  <c:pt idx="116">
                    <c:v>$120,652 </c:v>
                  </c:pt>
                  <c:pt idx="117">
                    <c:v>$131,000 </c:v>
                  </c:pt>
                  <c:pt idx="118">
                    <c:v>$49,500 </c:v>
                  </c:pt>
                  <c:pt idx="119">
                    <c:v>$120,000 </c:v>
                  </c:pt>
                  <c:pt idx="120">
                    <c:v>$85,000 </c:v>
                  </c:pt>
                  <c:pt idx="121">
                    <c:v>$95,000 </c:v>
                  </c:pt>
                  <c:pt idx="122">
                    <c:v>$150,000 </c:v>
                  </c:pt>
                  <c:pt idx="123">
                    <c:v>$120,000 </c:v>
                  </c:pt>
                  <c:pt idx="124">
                    <c:v>$140,000 </c:v>
                  </c:pt>
                  <c:pt idx="125">
                    <c:v>$110,000 </c:v>
                  </c:pt>
                  <c:pt idx="126">
                    <c:v>$124,900 </c:v>
                  </c:pt>
                  <c:pt idx="127">
                    <c:v>$85,000 </c:v>
                  </c:pt>
                  <c:pt idx="128">
                    <c:v>$80,000 </c:v>
                  </c:pt>
                  <c:pt idx="129">
                    <c:v>$177,000 </c:v>
                  </c:pt>
                  <c:pt idx="130">
                    <c:v>$160,000 </c:v>
                  </c:pt>
                  <c:pt idx="131">
                    <c:v>$201,000 </c:v>
                  </c:pt>
                  <c:pt idx="132">
                    <c:v>$140,000 </c:v>
                  </c:pt>
                  <c:pt idx="133">
                    <c:v>$115,000 </c:v>
                  </c:pt>
                  <c:pt idx="134">
                    <c:v>$145,000 </c:v>
                  </c:pt>
                  <c:pt idx="135">
                    <c:v>$232,000 </c:v>
                  </c:pt>
                  <c:pt idx="136">
                    <c:v>$175,000 </c:v>
                  </c:pt>
                  <c:pt idx="137">
                    <c:v>$160,000 </c:v>
                  </c:pt>
                  <c:pt idx="138">
                    <c:v>$250,000 </c:v>
                  </c:pt>
                  <c:pt idx="139">
                    <c:v>$260,000 </c:v>
                  </c:pt>
                </c:lvl>
                <c:lvl>
                  <c:pt idx="0">
                    <c:v>09/17/21</c:v>
                  </c:pt>
                  <c:pt idx="1">
                    <c:v>03/11/22</c:v>
                  </c:pt>
                  <c:pt idx="2">
                    <c:v>04/13/21</c:v>
                  </c:pt>
                  <c:pt idx="3">
                    <c:v>06/08/22</c:v>
                  </c:pt>
                  <c:pt idx="4">
                    <c:v>09/12/22</c:v>
                  </c:pt>
                  <c:pt idx="5">
                    <c:v>01/18/23</c:v>
                  </c:pt>
                  <c:pt idx="6">
                    <c:v>07/22/22</c:v>
                  </c:pt>
                  <c:pt idx="7">
                    <c:v>03/14/23</c:v>
                  </c:pt>
                  <c:pt idx="8">
                    <c:v>01/04/23</c:v>
                  </c:pt>
                  <c:pt idx="9">
                    <c:v>06/08/21</c:v>
                  </c:pt>
                  <c:pt idx="10">
                    <c:v>04/28/21</c:v>
                  </c:pt>
                  <c:pt idx="11">
                    <c:v>02/23/23</c:v>
                  </c:pt>
                  <c:pt idx="12">
                    <c:v>03/09/23</c:v>
                  </c:pt>
                  <c:pt idx="13">
                    <c:v>04/28/21</c:v>
                  </c:pt>
                  <c:pt idx="14">
                    <c:v>10/01/21</c:v>
                  </c:pt>
                  <c:pt idx="15">
                    <c:v>07/13/21</c:v>
                  </c:pt>
                  <c:pt idx="16">
                    <c:v>05/27/22</c:v>
                  </c:pt>
                  <c:pt idx="17">
                    <c:v>05/03/21</c:v>
                  </c:pt>
                  <c:pt idx="18">
                    <c:v>04/30/21</c:v>
                  </c:pt>
                  <c:pt idx="19">
                    <c:v>07/15/22</c:v>
                  </c:pt>
                  <c:pt idx="20">
                    <c:v>08/25/21</c:v>
                  </c:pt>
                  <c:pt idx="21">
                    <c:v>07/05/21</c:v>
                  </c:pt>
                  <c:pt idx="22">
                    <c:v>06/10/22</c:v>
                  </c:pt>
                  <c:pt idx="23">
                    <c:v>08/05/21</c:v>
                  </c:pt>
                  <c:pt idx="24">
                    <c:v>06/14/21</c:v>
                  </c:pt>
                  <c:pt idx="25">
                    <c:v>01/21/22</c:v>
                  </c:pt>
                  <c:pt idx="26">
                    <c:v>11/16/21</c:v>
                  </c:pt>
                  <c:pt idx="27">
                    <c:v>03/15/22</c:v>
                  </c:pt>
                  <c:pt idx="28">
                    <c:v>06/13/22</c:v>
                  </c:pt>
                  <c:pt idx="29">
                    <c:v>04/23/21</c:v>
                  </c:pt>
                  <c:pt idx="30">
                    <c:v>06/17/21</c:v>
                  </c:pt>
                  <c:pt idx="31">
                    <c:v>04/27/22</c:v>
                  </c:pt>
                  <c:pt idx="32">
                    <c:v>04/28/22</c:v>
                  </c:pt>
                  <c:pt idx="33">
                    <c:v>06/23/21</c:v>
                  </c:pt>
                  <c:pt idx="34">
                    <c:v>05/14/21</c:v>
                  </c:pt>
                  <c:pt idx="35">
                    <c:v>03/24/23</c:v>
                  </c:pt>
                  <c:pt idx="36">
                    <c:v>03/11/22</c:v>
                  </c:pt>
                  <c:pt idx="37">
                    <c:v>06/01/22</c:v>
                  </c:pt>
                  <c:pt idx="38">
                    <c:v>05/21/21</c:v>
                  </c:pt>
                  <c:pt idx="39">
                    <c:v>10/21/21</c:v>
                  </c:pt>
                  <c:pt idx="40">
                    <c:v>12/06/22</c:v>
                  </c:pt>
                  <c:pt idx="41">
                    <c:v>09/22/21</c:v>
                  </c:pt>
                  <c:pt idx="42">
                    <c:v>09/16/21</c:v>
                  </c:pt>
                  <c:pt idx="43">
                    <c:v>01/13/23</c:v>
                  </c:pt>
                  <c:pt idx="44">
                    <c:v>05/03/22</c:v>
                  </c:pt>
                  <c:pt idx="45">
                    <c:v>10/26/22</c:v>
                  </c:pt>
                  <c:pt idx="46">
                    <c:v>08/19/22</c:v>
                  </c:pt>
                  <c:pt idx="47">
                    <c:v>06/30/22</c:v>
                  </c:pt>
                  <c:pt idx="48">
                    <c:v>08/25/21</c:v>
                  </c:pt>
                  <c:pt idx="49">
                    <c:v>04/12/21</c:v>
                  </c:pt>
                  <c:pt idx="50">
                    <c:v>04/21/22</c:v>
                  </c:pt>
                  <c:pt idx="51">
                    <c:v>11/30/21</c:v>
                  </c:pt>
                  <c:pt idx="52">
                    <c:v>01/19/22</c:v>
                  </c:pt>
                  <c:pt idx="53">
                    <c:v>12/06/22</c:v>
                  </c:pt>
                  <c:pt idx="54">
                    <c:v>04/07/22</c:v>
                  </c:pt>
                  <c:pt idx="55">
                    <c:v>08/22/22</c:v>
                  </c:pt>
                  <c:pt idx="56">
                    <c:v>03/24/23</c:v>
                  </c:pt>
                  <c:pt idx="57">
                    <c:v>05/28/21</c:v>
                  </c:pt>
                  <c:pt idx="58">
                    <c:v>06/15/22</c:v>
                  </c:pt>
                  <c:pt idx="59">
                    <c:v>08/11/22</c:v>
                  </c:pt>
                  <c:pt idx="60">
                    <c:v>05/26/21</c:v>
                  </c:pt>
                  <c:pt idx="61">
                    <c:v>02/17/23</c:v>
                  </c:pt>
                  <c:pt idx="62">
                    <c:v>02/08/23</c:v>
                  </c:pt>
                  <c:pt idx="63">
                    <c:v>07/23/21</c:v>
                  </c:pt>
                  <c:pt idx="64">
                    <c:v>09/22/21</c:v>
                  </c:pt>
                  <c:pt idx="65">
                    <c:v>10/06/21</c:v>
                  </c:pt>
                  <c:pt idx="66">
                    <c:v>07/08/22</c:v>
                  </c:pt>
                  <c:pt idx="67">
                    <c:v>12/14/22</c:v>
                  </c:pt>
                  <c:pt idx="68">
                    <c:v>02/08/23</c:v>
                  </c:pt>
                  <c:pt idx="69">
                    <c:v>02/17/23</c:v>
                  </c:pt>
                  <c:pt idx="70">
                    <c:v>05/18/21</c:v>
                  </c:pt>
                  <c:pt idx="71">
                    <c:v>03/29/23</c:v>
                  </c:pt>
                  <c:pt idx="72">
                    <c:v>03/23/22</c:v>
                  </c:pt>
                  <c:pt idx="73">
                    <c:v>03/02/23</c:v>
                  </c:pt>
                  <c:pt idx="74">
                    <c:v>04/19/21</c:v>
                  </c:pt>
                  <c:pt idx="75">
                    <c:v>11/10/22</c:v>
                  </c:pt>
                  <c:pt idx="76">
                    <c:v>12/21/22</c:v>
                  </c:pt>
                  <c:pt idx="77">
                    <c:v>09/14/22</c:v>
                  </c:pt>
                  <c:pt idx="78">
                    <c:v>03/23/22</c:v>
                  </c:pt>
                  <c:pt idx="79">
                    <c:v>07/19/21</c:v>
                  </c:pt>
                  <c:pt idx="80">
                    <c:v>08/31/22</c:v>
                  </c:pt>
                  <c:pt idx="81">
                    <c:v>06/13/22</c:v>
                  </c:pt>
                  <c:pt idx="82">
                    <c:v>06/29/21</c:v>
                  </c:pt>
                  <c:pt idx="83">
                    <c:v>04/12/21</c:v>
                  </c:pt>
                  <c:pt idx="84">
                    <c:v>08/12/21</c:v>
                  </c:pt>
                  <c:pt idx="85">
                    <c:v>03/24/23</c:v>
                  </c:pt>
                  <c:pt idx="86">
                    <c:v>11/23/21</c:v>
                  </c:pt>
                  <c:pt idx="87">
                    <c:v>10/28/22</c:v>
                  </c:pt>
                  <c:pt idx="88">
                    <c:v>06/09/21</c:v>
                  </c:pt>
                  <c:pt idx="89">
                    <c:v>07/14/22</c:v>
                  </c:pt>
                  <c:pt idx="90">
                    <c:v>07/28/22</c:v>
                  </c:pt>
                  <c:pt idx="91">
                    <c:v>10/21/22</c:v>
                  </c:pt>
                  <c:pt idx="92">
                    <c:v>08/16/22</c:v>
                  </c:pt>
                  <c:pt idx="93">
                    <c:v>12/01/21</c:v>
                  </c:pt>
                  <c:pt idx="94">
                    <c:v>08/22/22</c:v>
                  </c:pt>
                  <c:pt idx="95">
                    <c:v>06/21/21</c:v>
                  </c:pt>
                  <c:pt idx="96">
                    <c:v>07/18/22</c:v>
                  </c:pt>
                  <c:pt idx="97">
                    <c:v>07/22/22</c:v>
                  </c:pt>
                  <c:pt idx="98">
                    <c:v>02/17/23</c:v>
                  </c:pt>
                  <c:pt idx="99">
                    <c:v>05/04/21</c:v>
                  </c:pt>
                  <c:pt idx="100">
                    <c:v>07/08/22</c:v>
                  </c:pt>
                  <c:pt idx="101">
                    <c:v>08/03/21</c:v>
                  </c:pt>
                  <c:pt idx="102">
                    <c:v>11/04/21</c:v>
                  </c:pt>
                  <c:pt idx="103">
                    <c:v>01/14/22</c:v>
                  </c:pt>
                  <c:pt idx="104">
                    <c:v>05/14/21</c:v>
                  </c:pt>
                  <c:pt idx="105">
                    <c:v>12/29/21</c:v>
                  </c:pt>
                  <c:pt idx="106">
                    <c:v>12/29/21</c:v>
                  </c:pt>
                  <c:pt idx="107">
                    <c:v>01/25/22</c:v>
                  </c:pt>
                  <c:pt idx="108">
                    <c:v>07/18/22</c:v>
                  </c:pt>
                  <c:pt idx="109">
                    <c:v>11/03/21</c:v>
                  </c:pt>
                  <c:pt idx="110">
                    <c:v>03/29/22</c:v>
                  </c:pt>
                  <c:pt idx="111">
                    <c:v>08/24/21</c:v>
                  </c:pt>
                  <c:pt idx="112">
                    <c:v>08/30/21</c:v>
                  </c:pt>
                  <c:pt idx="113">
                    <c:v>02/24/22</c:v>
                  </c:pt>
                  <c:pt idx="114">
                    <c:v>04/19/22</c:v>
                  </c:pt>
                  <c:pt idx="115">
                    <c:v>09/17/21</c:v>
                  </c:pt>
                  <c:pt idx="116">
                    <c:v>06/08/22</c:v>
                  </c:pt>
                  <c:pt idx="117">
                    <c:v>03/08/22</c:v>
                  </c:pt>
                  <c:pt idx="118">
                    <c:v>11/04/21</c:v>
                  </c:pt>
                  <c:pt idx="119">
                    <c:v>03/13/22</c:v>
                  </c:pt>
                  <c:pt idx="120">
                    <c:v>06/25/21</c:v>
                  </c:pt>
                  <c:pt idx="121">
                    <c:v>12/17/21</c:v>
                  </c:pt>
                  <c:pt idx="122">
                    <c:v>02/28/23</c:v>
                  </c:pt>
                  <c:pt idx="123">
                    <c:v>10/20/22</c:v>
                  </c:pt>
                  <c:pt idx="124">
                    <c:v>04/30/21</c:v>
                  </c:pt>
                  <c:pt idx="125">
                    <c:v>11/05/21</c:v>
                  </c:pt>
                  <c:pt idx="126">
                    <c:v>01/31/22</c:v>
                  </c:pt>
                  <c:pt idx="127">
                    <c:v>08/25/21</c:v>
                  </c:pt>
                  <c:pt idx="128">
                    <c:v>01/10/22</c:v>
                  </c:pt>
                  <c:pt idx="129">
                    <c:v>01/20/23</c:v>
                  </c:pt>
                  <c:pt idx="130">
                    <c:v>07/09/21</c:v>
                  </c:pt>
                  <c:pt idx="131">
                    <c:v>03/16/22</c:v>
                  </c:pt>
                  <c:pt idx="132">
                    <c:v>04/13/22</c:v>
                  </c:pt>
                  <c:pt idx="133">
                    <c:v>06/25/21</c:v>
                  </c:pt>
                  <c:pt idx="134">
                    <c:v>02/10/22</c:v>
                  </c:pt>
                  <c:pt idx="135">
                    <c:v>02/23/23</c:v>
                  </c:pt>
                  <c:pt idx="136">
                    <c:v>11/12/21</c:v>
                  </c:pt>
                  <c:pt idx="137">
                    <c:v>01/09/23</c:v>
                  </c:pt>
                  <c:pt idx="138">
                    <c:v>03/28/23</c:v>
                  </c:pt>
                  <c:pt idx="139">
                    <c:v>06/25/21</c:v>
                  </c:pt>
                </c:lvl>
                <c:lvl>
                  <c:pt idx="1">
                    <c:v>9473 TOM DR</c:v>
                  </c:pt>
                  <c:pt idx="8">
                    <c:v>2423 PINE KNOLL DR</c:v>
                  </c:pt>
                  <c:pt idx="14">
                    <c:v>8898 N 11 RD</c:v>
                  </c:pt>
                  <c:pt idx="15">
                    <c:v>S 45 1/2 RD</c:v>
                  </c:pt>
                  <c:pt idx="16">
                    <c:v>8944 E 12 RD</c:v>
                  </c:pt>
                  <c:pt idx="23">
                    <c:v>3014 W 4 RD</c:v>
                  </c:pt>
                  <c:pt idx="24">
                    <c:v>3072 W 4 RD</c:v>
                  </c:pt>
                  <c:pt idx="25">
                    <c:v>3136 W 4 RD</c:v>
                  </c:pt>
                  <c:pt idx="26">
                    <c:v>3222 W 4 RD</c:v>
                  </c:pt>
                  <c:pt idx="37">
                    <c:v>7175 E 44 RD</c:v>
                  </c:pt>
                  <c:pt idx="39">
                    <c:v>6057 N 17 1/4 RD</c:v>
                  </c:pt>
                  <c:pt idx="41">
                    <c:v>8401 BUTTERMILK LN</c:v>
                  </c:pt>
                  <c:pt idx="44">
                    <c:v>6094 W 18 RD</c:v>
                  </c:pt>
                  <c:pt idx="46">
                    <c:v>10681 S 41 RD</c:v>
                  </c:pt>
                  <c:pt idx="47">
                    <c:v>5059 W BIG SKY TRL</c:v>
                  </c:pt>
                  <c:pt idx="51">
                    <c:v>W 26 3/4 RD</c:v>
                  </c:pt>
                  <c:pt idx="54">
                    <c:v>1779 N 39 RD</c:v>
                  </c:pt>
                  <c:pt idx="63">
                    <c:v>1670 S 47 3/4 RD</c:v>
                  </c:pt>
                  <c:pt idx="74">
                    <c:v>4328 CHANDLER DR</c:v>
                  </c:pt>
                  <c:pt idx="80">
                    <c:v>S MACKINAW TRL</c:v>
                  </c:pt>
                  <c:pt idx="83">
                    <c:v>5576 E 30 RD</c:v>
                  </c:pt>
                  <c:pt idx="88">
                    <c:v>6877 COUNTRY LN</c:v>
                  </c:pt>
                  <c:pt idx="90">
                    <c:v>2361 E 16 RD</c:v>
                  </c:pt>
                  <c:pt idx="92">
                    <c:v>57 N 31 RD</c:v>
                  </c:pt>
                  <c:pt idx="93">
                    <c:v>6816 E 50 RD</c:v>
                  </c:pt>
                  <c:pt idx="94">
                    <c:v>S 39 RD</c:v>
                  </c:pt>
                  <c:pt idx="99">
                    <c:v>W 6 RD</c:v>
                  </c:pt>
                  <c:pt idx="102">
                    <c:v>5399 N 45 RD</c:v>
                  </c:pt>
                  <c:pt idx="103">
                    <c:v>1870 W 32 RD</c:v>
                  </c:pt>
                  <c:pt idx="110">
                    <c:v>7123 W 6 RD</c:v>
                  </c:pt>
                  <c:pt idx="111">
                    <c:v>7123 W 6 RD</c:v>
                  </c:pt>
                  <c:pt idx="112">
                    <c:v>W 10 1/2 RD</c:v>
                  </c:pt>
                  <c:pt idx="113">
                    <c:v>3424 N 27 RD</c:v>
                  </c:pt>
                  <c:pt idx="114">
                    <c:v>8401 BUTTERMILK LN</c:v>
                  </c:pt>
                  <c:pt idx="116">
                    <c:v>10131 N 9 RD</c:v>
                  </c:pt>
                  <c:pt idx="117">
                    <c:v>2280 E 26 RD</c:v>
                  </c:pt>
                  <c:pt idx="122">
                    <c:v>9398 W 4 RD</c:v>
                  </c:pt>
                  <c:pt idx="126">
                    <c:v>10571 W 14 RD</c:v>
                  </c:pt>
                  <c:pt idx="127">
                    <c:v>3290 W M-115 HWY</c:v>
                  </c:pt>
                  <c:pt idx="131">
                    <c:v>344 E M-55 HWY</c:v>
                  </c:pt>
                  <c:pt idx="134">
                    <c:v>N 33 RD</c:v>
                  </c:pt>
                  <c:pt idx="135">
                    <c:v>W 14 RD</c:v>
                  </c:pt>
                  <c:pt idx="136">
                    <c:v>1161 E 22 RD</c:v>
                  </c:pt>
                </c:lvl>
                <c:lvl>
                  <c:pt idx="0">
                    <c:v>2210-17-1109</c:v>
                  </c:pt>
                  <c:pt idx="1">
                    <c:v>2109-27-3114</c:v>
                  </c:pt>
                  <c:pt idx="2">
                    <c:v>2312-04-4303</c:v>
                  </c:pt>
                  <c:pt idx="3">
                    <c:v>2312-04-4301</c:v>
                  </c:pt>
                  <c:pt idx="4">
                    <c:v>2111-29-1206</c:v>
                  </c:pt>
                  <c:pt idx="5">
                    <c:v>2212-09-4411</c:v>
                  </c:pt>
                  <c:pt idx="6">
                    <c:v>2309-06-4403</c:v>
                  </c:pt>
                  <c:pt idx="7">
                    <c:v>2112-24-3405</c:v>
                  </c:pt>
                  <c:pt idx="8">
                    <c:v>2209-18-1401-02</c:v>
                  </c:pt>
                  <c:pt idx="9">
                    <c:v>2209-16-1302</c:v>
                  </c:pt>
                  <c:pt idx="10">
                    <c:v>2209-16-2113</c:v>
                  </c:pt>
                  <c:pt idx="11">
                    <c:v>2309-05-3216</c:v>
                  </c:pt>
                  <c:pt idx="12">
                    <c:v>2309-05-3215</c:v>
                  </c:pt>
                  <c:pt idx="13">
                    <c:v>2110-26-2111</c:v>
                  </c:pt>
                  <c:pt idx="14">
                    <c:v>2412-24-2205</c:v>
                  </c:pt>
                  <c:pt idx="15">
                    <c:v>2209-35-3101-02</c:v>
                  </c:pt>
                  <c:pt idx="16">
                    <c:v>2409-33-1101</c:v>
                  </c:pt>
                  <c:pt idx="17">
                    <c:v>2209-29-4106-01</c:v>
                  </c:pt>
                  <c:pt idx="18">
                    <c:v>2209-16-2111</c:v>
                  </c:pt>
                  <c:pt idx="19">
                    <c:v>2311-04-1406</c:v>
                  </c:pt>
                  <c:pt idx="20">
                    <c:v>2309-27-1404</c:v>
                  </c:pt>
                  <c:pt idx="21">
                    <c:v>2410-24-3401</c:v>
                  </c:pt>
                  <c:pt idx="22">
                    <c:v>2410-24-3401</c:v>
                  </c:pt>
                  <c:pt idx="23">
                    <c:v>2411-04-4401-01</c:v>
                  </c:pt>
                  <c:pt idx="24">
                    <c:v>2411-04-4401-02</c:v>
                  </c:pt>
                  <c:pt idx="25">
                    <c:v>2411-04-4401-03</c:v>
                  </c:pt>
                  <c:pt idx="26">
                    <c:v>2411-04-4401-05</c:v>
                  </c:pt>
                  <c:pt idx="27">
                    <c:v>2210-13-1102</c:v>
                  </c:pt>
                  <c:pt idx="28">
                    <c:v>2309-05-3303</c:v>
                  </c:pt>
                  <c:pt idx="29">
                    <c:v>2209-14-2201</c:v>
                  </c:pt>
                  <c:pt idx="30">
                    <c:v>2309-16-3306</c:v>
                  </c:pt>
                  <c:pt idx="31">
                    <c:v>2312-04-2308</c:v>
                  </c:pt>
                  <c:pt idx="32">
                    <c:v>2209-30-3101-05</c:v>
                  </c:pt>
                  <c:pt idx="33">
                    <c:v>2212-27-2404</c:v>
                  </c:pt>
                  <c:pt idx="34">
                    <c:v>2309-16-3201-02</c:v>
                  </c:pt>
                  <c:pt idx="35">
                    <c:v>2410-36-2104</c:v>
                  </c:pt>
                  <c:pt idx="36">
                    <c:v>2412-14-1101</c:v>
                  </c:pt>
                  <c:pt idx="37">
                    <c:v>2109-08-3308-01</c:v>
                  </c:pt>
                  <c:pt idx="38">
                    <c:v>2209-16-2107</c:v>
                  </c:pt>
                  <c:pt idx="39">
                    <c:v>2411-33-2002-02</c:v>
                  </c:pt>
                  <c:pt idx="40">
                    <c:v>2311-23-1104</c:v>
                  </c:pt>
                  <c:pt idx="41">
                    <c:v>2410-24-3106</c:v>
                  </c:pt>
                  <c:pt idx="42">
                    <c:v>2311-34-4110</c:v>
                  </c:pt>
                  <c:pt idx="43">
                    <c:v>2209-01-1111</c:v>
                  </c:pt>
                  <c:pt idx="44">
                    <c:v>2312-12-4405</c:v>
                  </c:pt>
                  <c:pt idx="45">
                    <c:v>2110-15-1403</c:v>
                  </c:pt>
                  <c:pt idx="46">
                    <c:v>2109-28-3101-02</c:v>
                  </c:pt>
                  <c:pt idx="47">
                    <c:v>2111-19-4101-14</c:v>
                  </c:pt>
                  <c:pt idx="48">
                    <c:v>2210-12-4102</c:v>
                  </c:pt>
                  <c:pt idx="49">
                    <c:v>2210-13-2104</c:v>
                  </c:pt>
                  <c:pt idx="50">
                    <c:v>2212-04-1201</c:v>
                  </c:pt>
                  <c:pt idx="51">
                    <c:v>2212-06-4103</c:v>
                  </c:pt>
                  <c:pt idx="52">
                    <c:v>2309-14-3305</c:v>
                  </c:pt>
                  <c:pt idx="53">
                    <c:v>2309-27-1209</c:v>
                  </c:pt>
                  <c:pt idx="54">
                    <c:v>2309-30-1103</c:v>
                  </c:pt>
                  <c:pt idx="55">
                    <c:v>2310-12-4304</c:v>
                  </c:pt>
                  <c:pt idx="56">
                    <c:v>2311-23-1102</c:v>
                  </c:pt>
                  <c:pt idx="57">
                    <c:v>2409-02-4206</c:v>
                  </c:pt>
                  <c:pt idx="58">
                    <c:v>2410-36-3104</c:v>
                  </c:pt>
                  <c:pt idx="59">
                    <c:v>2309-17-2102</c:v>
                  </c:pt>
                  <c:pt idx="60">
                    <c:v>2409-02-4201</c:v>
                  </c:pt>
                  <c:pt idx="61">
                    <c:v>2209-01-1133</c:v>
                  </c:pt>
                  <c:pt idx="62">
                    <c:v>2412-30-1302</c:v>
                  </c:pt>
                  <c:pt idx="63">
                    <c:v>2209-12-1113</c:v>
                  </c:pt>
                  <c:pt idx="64">
                    <c:v>2210-13-1401</c:v>
                  </c:pt>
                  <c:pt idx="65">
                    <c:v>2412-24-1103</c:v>
                  </c:pt>
                  <c:pt idx="66">
                    <c:v>2312-17-4103</c:v>
                  </c:pt>
                  <c:pt idx="67">
                    <c:v>2211-33-3315</c:v>
                  </c:pt>
                  <c:pt idx="68">
                    <c:v>2209-01-1125</c:v>
                  </c:pt>
                  <c:pt idx="69">
                    <c:v>2109-18-4301</c:v>
                  </c:pt>
                  <c:pt idx="70">
                    <c:v>2309-36-1209</c:v>
                  </c:pt>
                  <c:pt idx="71">
                    <c:v>2109-01-4104</c:v>
                  </c:pt>
                  <c:pt idx="72">
                    <c:v>2311-35-2402-01</c:v>
                  </c:pt>
                  <c:pt idx="73">
                    <c:v>2209-04-4302</c:v>
                  </c:pt>
                  <c:pt idx="74">
                    <c:v>2211-26-1206</c:v>
                  </c:pt>
                  <c:pt idx="75">
                    <c:v>2309-27-3101</c:v>
                  </c:pt>
                  <c:pt idx="76">
                    <c:v>2210-36-2101-04</c:v>
                  </c:pt>
                  <c:pt idx="77">
                    <c:v>2110-01-1201</c:v>
                  </c:pt>
                  <c:pt idx="78">
                    <c:v>2112-06-4301</c:v>
                  </c:pt>
                  <c:pt idx="79">
                    <c:v>2209-01-1126</c:v>
                  </c:pt>
                  <c:pt idx="80">
                    <c:v>2209-16-1101-04</c:v>
                  </c:pt>
                  <c:pt idx="81">
                    <c:v>2411-11-4309</c:v>
                  </c:pt>
                  <c:pt idx="82">
                    <c:v>2209-14-2202</c:v>
                  </c:pt>
                  <c:pt idx="83">
                    <c:v>2210-13-1103</c:v>
                  </c:pt>
                  <c:pt idx="84">
                    <c:v>2312-05-2103</c:v>
                  </c:pt>
                  <c:pt idx="85">
                    <c:v>2110-07-4405</c:v>
                  </c:pt>
                  <c:pt idx="86">
                    <c:v>2409-27-2201-03</c:v>
                  </c:pt>
                  <c:pt idx="87">
                    <c:v>2309-33-4204</c:v>
                  </c:pt>
                  <c:pt idx="88">
                    <c:v>2209-19-1305-03</c:v>
                  </c:pt>
                  <c:pt idx="89">
                    <c:v>2309-27-3101</c:v>
                  </c:pt>
                  <c:pt idx="90">
                    <c:v>2310-04-3104</c:v>
                  </c:pt>
                  <c:pt idx="91">
                    <c:v>2209-14-2203</c:v>
                  </c:pt>
                  <c:pt idx="92">
                    <c:v>2310-33-4401-02</c:v>
                  </c:pt>
                  <c:pt idx="93">
                    <c:v>2109-31-1102</c:v>
                  </c:pt>
                  <c:pt idx="94">
                    <c:v>2109-31-1101-01</c:v>
                  </c:pt>
                  <c:pt idx="95">
                    <c:v>2309-16-3201-04</c:v>
                  </c:pt>
                  <c:pt idx="96">
                    <c:v>2110-25-1102</c:v>
                  </c:pt>
                  <c:pt idx="97">
                    <c:v>2309-01-3404</c:v>
                  </c:pt>
                  <c:pt idx="98">
                    <c:v>2311-23-1107</c:v>
                  </c:pt>
                  <c:pt idx="99">
                    <c:v>2411-07-4301-02</c:v>
                  </c:pt>
                  <c:pt idx="100">
                    <c:v>2310-08-4201</c:v>
                  </c:pt>
                  <c:pt idx="101">
                    <c:v>2309-18-1301</c:v>
                  </c:pt>
                  <c:pt idx="102">
                    <c:v>2309-03-1401-02</c:v>
                  </c:pt>
                  <c:pt idx="103">
                    <c:v>2211-14-3201</c:v>
                  </c:pt>
                  <c:pt idx="104">
                    <c:v>2312-03-1302</c:v>
                  </c:pt>
                  <c:pt idx="105">
                    <c:v>2309-21-3403</c:v>
                  </c:pt>
                  <c:pt idx="106">
                    <c:v>2309-21-3403</c:v>
                  </c:pt>
                  <c:pt idx="107">
                    <c:v>2211-26-1101</c:v>
                  </c:pt>
                  <c:pt idx="108">
                    <c:v>2409-34-3401</c:v>
                  </c:pt>
                  <c:pt idx="109">
                    <c:v>2310-20-1102</c:v>
                  </c:pt>
                  <c:pt idx="110">
                    <c:v>2412-14-1104</c:v>
                  </c:pt>
                  <c:pt idx="111">
                    <c:v>2412-14-1104</c:v>
                  </c:pt>
                  <c:pt idx="112">
                    <c:v>2412-25-2401-02</c:v>
                  </c:pt>
                  <c:pt idx="113">
                    <c:v>2310-17-3201</c:v>
                  </c:pt>
                  <c:pt idx="114">
                    <c:v>2410-24-3106</c:v>
                  </c:pt>
                  <c:pt idx="115">
                    <c:v>2111-24-2201</c:v>
                  </c:pt>
                  <c:pt idx="116">
                    <c:v>2412-10-4401-02</c:v>
                  </c:pt>
                  <c:pt idx="117">
                    <c:v>2210-04-2102</c:v>
                  </c:pt>
                  <c:pt idx="118">
                    <c:v>2412-18-2301</c:v>
                  </c:pt>
                  <c:pt idx="119">
                    <c:v>2412-24-1401</c:v>
                  </c:pt>
                  <c:pt idx="120">
                    <c:v>2111-32-4101-01</c:v>
                  </c:pt>
                  <c:pt idx="121">
                    <c:v>2312-06-4201</c:v>
                  </c:pt>
                  <c:pt idx="122">
                    <c:v>2412-04-4301</c:v>
                  </c:pt>
                  <c:pt idx="123">
                    <c:v>2412-08-1102-02</c:v>
                  </c:pt>
                  <c:pt idx="124">
                    <c:v>2412-15-3301</c:v>
                  </c:pt>
                  <c:pt idx="125">
                    <c:v>2312-05-1201</c:v>
                  </c:pt>
                  <c:pt idx="126">
                    <c:v>2312-05-2102</c:v>
                  </c:pt>
                  <c:pt idx="127">
                    <c:v>2311-16-4302</c:v>
                  </c:pt>
                  <c:pt idx="128">
                    <c:v>2112-19-4201</c:v>
                  </c:pt>
                  <c:pt idx="129">
                    <c:v>2311-35-1101-01</c:v>
                  </c:pt>
                  <c:pt idx="130">
                    <c:v>2412-09-4101</c:v>
                  </c:pt>
                  <c:pt idx="131">
                    <c:v>2110-18-2101</c:v>
                  </c:pt>
                  <c:pt idx="132">
                    <c:v>2309-22-1101-01</c:v>
                  </c:pt>
                  <c:pt idx="133">
                    <c:v>2309-22-1101-01</c:v>
                  </c:pt>
                  <c:pt idx="134">
                    <c:v>2310-03-4101-01</c:v>
                  </c:pt>
                  <c:pt idx="135">
                    <c:v>2312-06-2201-02</c:v>
                  </c:pt>
                  <c:pt idx="136">
                    <c:v>2310-20-3201</c:v>
                  </c:pt>
                  <c:pt idx="137">
                    <c:v>2209-14-4201</c:v>
                  </c:pt>
                  <c:pt idx="138">
                    <c:v>2411-12-1102</c:v>
                  </c:pt>
                  <c:pt idx="139">
                    <c:v>2111-32-4101-04</c:v>
                  </c:pt>
                </c:lvl>
              </c:multiLvlStrCache>
            </c:multiLvlStrRef>
          </c:xVal>
          <c:yVal>
            <c:numRef>
              <c:f>'Land Analysis'!$P$2:$P$215</c:f>
              <c:numCache>
                <c:formatCode>#,##0.00_);[Red]\(#,##0.00\)</c:formatCode>
                <c:ptCount val="214"/>
                <c:pt idx="0">
                  <c:v>0.38</c:v>
                </c:pt>
                <c:pt idx="1">
                  <c:v>0.39</c:v>
                </c:pt>
                <c:pt idx="2">
                  <c:v>0.6</c:v>
                </c:pt>
                <c:pt idx="3">
                  <c:v>0.77</c:v>
                </c:pt>
                <c:pt idx="4">
                  <c:v>0.87</c:v>
                </c:pt>
                <c:pt idx="5">
                  <c:v>0.87</c:v>
                </c:pt>
                <c:pt idx="6">
                  <c:v>1.06</c:v>
                </c:pt>
                <c:pt idx="7">
                  <c:v>1.22</c:v>
                </c:pt>
                <c:pt idx="8">
                  <c:v>1.25</c:v>
                </c:pt>
                <c:pt idx="9">
                  <c:v>1.32</c:v>
                </c:pt>
                <c:pt idx="10">
                  <c:v>1.35</c:v>
                </c:pt>
                <c:pt idx="11">
                  <c:v>1.44</c:v>
                </c:pt>
                <c:pt idx="12">
                  <c:v>1.57</c:v>
                </c:pt>
                <c:pt idx="13">
                  <c:v>1.91</c:v>
                </c:pt>
                <c:pt idx="14">
                  <c:v>2</c:v>
                </c:pt>
                <c:pt idx="15">
                  <c:v>2.29</c:v>
                </c:pt>
                <c:pt idx="16">
                  <c:v>2.36</c:v>
                </c:pt>
                <c:pt idx="17">
                  <c:v>2.46</c:v>
                </c:pt>
                <c:pt idx="18">
                  <c:v>2.7</c:v>
                </c:pt>
                <c:pt idx="19">
                  <c:v>3.18</c:v>
                </c:pt>
                <c:pt idx="20">
                  <c:v>3.33</c:v>
                </c:pt>
                <c:pt idx="21">
                  <c:v>3.5</c:v>
                </c:pt>
                <c:pt idx="22">
                  <c:v>3.5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4.1399999999999997</c:v>
                </c:pt>
                <c:pt idx="28">
                  <c:v>4.45</c:v>
                </c:pt>
                <c:pt idx="29">
                  <c:v>4.5999999999999996</c:v>
                </c:pt>
                <c:pt idx="30">
                  <c:v>4.71</c:v>
                </c:pt>
                <c:pt idx="31">
                  <c:v>4.78</c:v>
                </c:pt>
                <c:pt idx="32">
                  <c:v>4.93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5.19</c:v>
                </c:pt>
                <c:pt idx="38">
                  <c:v>5.4</c:v>
                </c:pt>
                <c:pt idx="39">
                  <c:v>5.58</c:v>
                </c:pt>
                <c:pt idx="40">
                  <c:v>6.2</c:v>
                </c:pt>
                <c:pt idx="41">
                  <c:v>6.39</c:v>
                </c:pt>
                <c:pt idx="42">
                  <c:v>6.41</c:v>
                </c:pt>
                <c:pt idx="43">
                  <c:v>7.44</c:v>
                </c:pt>
                <c:pt idx="44">
                  <c:v>7.5</c:v>
                </c:pt>
                <c:pt idx="45">
                  <c:v>8.18</c:v>
                </c:pt>
                <c:pt idx="46">
                  <c:v>9.7200000000000006</c:v>
                </c:pt>
                <c:pt idx="47">
                  <c:v>9.9700000000000006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10.01</c:v>
                </c:pt>
                <c:pt idx="60">
                  <c:v>10.02</c:v>
                </c:pt>
                <c:pt idx="61">
                  <c:v>10.029999999999999</c:v>
                </c:pt>
                <c:pt idx="62">
                  <c:v>10.029999999999999</c:v>
                </c:pt>
                <c:pt idx="63">
                  <c:v>10.1</c:v>
                </c:pt>
                <c:pt idx="64">
                  <c:v>10.1</c:v>
                </c:pt>
                <c:pt idx="65">
                  <c:v>10.1</c:v>
                </c:pt>
                <c:pt idx="66">
                  <c:v>10.199999999999999</c:v>
                </c:pt>
                <c:pt idx="67">
                  <c:v>10.29</c:v>
                </c:pt>
                <c:pt idx="68">
                  <c:v>10.31</c:v>
                </c:pt>
                <c:pt idx="69">
                  <c:v>10.45</c:v>
                </c:pt>
                <c:pt idx="70">
                  <c:v>10.6</c:v>
                </c:pt>
                <c:pt idx="71">
                  <c:v>10.97</c:v>
                </c:pt>
                <c:pt idx="72">
                  <c:v>11.4</c:v>
                </c:pt>
                <c:pt idx="73">
                  <c:v>11.870000000000001</c:v>
                </c:pt>
                <c:pt idx="74">
                  <c:v>12.36</c:v>
                </c:pt>
                <c:pt idx="75">
                  <c:v>12.64</c:v>
                </c:pt>
                <c:pt idx="76">
                  <c:v>12.7</c:v>
                </c:pt>
                <c:pt idx="77">
                  <c:v>13</c:v>
                </c:pt>
                <c:pt idx="78">
                  <c:v>13.4</c:v>
                </c:pt>
                <c:pt idx="79">
                  <c:v>13.72</c:v>
                </c:pt>
                <c:pt idx="80">
                  <c:v>14.8</c:v>
                </c:pt>
                <c:pt idx="81">
                  <c:v>15.04</c:v>
                </c:pt>
                <c:pt idx="82">
                  <c:v>15.09</c:v>
                </c:pt>
                <c:pt idx="83">
                  <c:v>15.25</c:v>
                </c:pt>
                <c:pt idx="84">
                  <c:v>15.31</c:v>
                </c:pt>
                <c:pt idx="85">
                  <c:v>16.04</c:v>
                </c:pt>
                <c:pt idx="86">
                  <c:v>17.39</c:v>
                </c:pt>
                <c:pt idx="87">
                  <c:v>17.7</c:v>
                </c:pt>
                <c:pt idx="88">
                  <c:v>18</c:v>
                </c:pt>
                <c:pt idx="89">
                  <c:v>18.809999999999999</c:v>
                </c:pt>
                <c:pt idx="90">
                  <c:v>18.899999999999999</c:v>
                </c:pt>
                <c:pt idx="91">
                  <c:v>19.7</c:v>
                </c:pt>
                <c:pt idx="92">
                  <c:v>19.75</c:v>
                </c:pt>
                <c:pt idx="93">
                  <c:v>19.920000000000002</c:v>
                </c:pt>
                <c:pt idx="94">
                  <c:v>19.93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22.16</c:v>
                </c:pt>
                <c:pt idx="99">
                  <c:v>22.2</c:v>
                </c:pt>
                <c:pt idx="100">
                  <c:v>24.44</c:v>
                </c:pt>
                <c:pt idx="101">
                  <c:v>25</c:v>
                </c:pt>
                <c:pt idx="102">
                  <c:v>25.46</c:v>
                </c:pt>
                <c:pt idx="103">
                  <c:v>26.55</c:v>
                </c:pt>
                <c:pt idx="104">
                  <c:v>28.01</c:v>
                </c:pt>
                <c:pt idx="105">
                  <c:v>28.67</c:v>
                </c:pt>
                <c:pt idx="106">
                  <c:v>28.67</c:v>
                </c:pt>
                <c:pt idx="107">
                  <c:v>28.75</c:v>
                </c:pt>
                <c:pt idx="108">
                  <c:v>29.77</c:v>
                </c:pt>
                <c:pt idx="109">
                  <c:v>29.97</c:v>
                </c:pt>
                <c:pt idx="110">
                  <c:v>30</c:v>
                </c:pt>
                <c:pt idx="111">
                  <c:v>30</c:v>
                </c:pt>
                <c:pt idx="112">
                  <c:v>31.61</c:v>
                </c:pt>
                <c:pt idx="113">
                  <c:v>37</c:v>
                </c:pt>
                <c:pt idx="114">
                  <c:v>37.229999999999997</c:v>
                </c:pt>
                <c:pt idx="115">
                  <c:v>37.5</c:v>
                </c:pt>
                <c:pt idx="116">
                  <c:v>38.92</c:v>
                </c:pt>
                <c:pt idx="117">
                  <c:v>39.479999999999997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40.31</c:v>
                </c:pt>
                <c:pt idx="126">
                  <c:v>40.31</c:v>
                </c:pt>
                <c:pt idx="127">
                  <c:v>40.39</c:v>
                </c:pt>
                <c:pt idx="128">
                  <c:v>40.78</c:v>
                </c:pt>
                <c:pt idx="129">
                  <c:v>46.73</c:v>
                </c:pt>
                <c:pt idx="130">
                  <c:v>50</c:v>
                </c:pt>
                <c:pt idx="131">
                  <c:v>69.209999999999994</c:v>
                </c:pt>
                <c:pt idx="132">
                  <c:v>69.63</c:v>
                </c:pt>
                <c:pt idx="133">
                  <c:v>69.63</c:v>
                </c:pt>
                <c:pt idx="134">
                  <c:v>70</c:v>
                </c:pt>
                <c:pt idx="135">
                  <c:v>75.67</c:v>
                </c:pt>
                <c:pt idx="136">
                  <c:v>76.59</c:v>
                </c:pt>
                <c:pt idx="137">
                  <c:v>80</c:v>
                </c:pt>
                <c:pt idx="138">
                  <c:v>80</c:v>
                </c:pt>
                <c:pt idx="139">
                  <c:v>120.07</c:v>
                </c:pt>
                <c:pt idx="140">
                  <c:v>2698.5500000000006</c:v>
                </c:pt>
                <c:pt idx="142">
                  <c:v>3032.3280303030301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36-4C82-A886-4F8DF8A35D4C}"/>
            </c:ext>
          </c:extLst>
        </c:ser>
        <c:ser>
          <c:idx val="3"/>
          <c:order val="3"/>
          <c:tx>
            <c:strRef>
              <c:f>'Land Analysis'!$R$1</c:f>
              <c:strCache>
                <c:ptCount val="1"/>
                <c:pt idx="0">
                  <c:v>Dollars/Acre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multiLvlStrRef>
              <c:f>'Land Analysis'!$A$2:$AA$141</c:f>
              <c:multiLvlStrCache>
                <c:ptCount val="140"/>
                <c:lvl>
                  <c:pt idx="0">
                    <c:v>402</c:v>
                  </c:pt>
                  <c:pt idx="1">
                    <c:v>402</c:v>
                  </c:pt>
                  <c:pt idx="2">
                    <c:v>402</c:v>
                  </c:pt>
                  <c:pt idx="3">
                    <c:v>402</c:v>
                  </c:pt>
                  <c:pt idx="4">
                    <c:v>402</c:v>
                  </c:pt>
                  <c:pt idx="5">
                    <c:v>402</c:v>
                  </c:pt>
                  <c:pt idx="6">
                    <c:v>402</c:v>
                  </c:pt>
                  <c:pt idx="7">
                    <c:v>402</c:v>
                  </c:pt>
                  <c:pt idx="8">
                    <c:v>402</c:v>
                  </c:pt>
                  <c:pt idx="9">
                    <c:v>402</c:v>
                  </c:pt>
                  <c:pt idx="10">
                    <c:v>402</c:v>
                  </c:pt>
                  <c:pt idx="11">
                    <c:v>402</c:v>
                  </c:pt>
                  <c:pt idx="12">
                    <c:v>402</c:v>
                  </c:pt>
                  <c:pt idx="13">
                    <c:v>402</c:v>
                  </c:pt>
                  <c:pt idx="14">
                    <c:v>402</c:v>
                  </c:pt>
                  <c:pt idx="15">
                    <c:v>402</c:v>
                  </c:pt>
                  <c:pt idx="16">
                    <c:v>402</c:v>
                  </c:pt>
                  <c:pt idx="17">
                    <c:v>402</c:v>
                  </c:pt>
                  <c:pt idx="18">
                    <c:v>001</c:v>
                  </c:pt>
                  <c:pt idx="19">
                    <c:v>402</c:v>
                  </c:pt>
                  <c:pt idx="20">
                    <c:v>402</c:v>
                  </c:pt>
                  <c:pt idx="21">
                    <c:v>402</c:v>
                  </c:pt>
                  <c:pt idx="22">
                    <c:v>402</c:v>
                  </c:pt>
                  <c:pt idx="23">
                    <c:v>402</c:v>
                  </c:pt>
                  <c:pt idx="24">
                    <c:v>402</c:v>
                  </c:pt>
                  <c:pt idx="25">
                    <c:v>402</c:v>
                  </c:pt>
                  <c:pt idx="26">
                    <c:v>402</c:v>
                  </c:pt>
                  <c:pt idx="27">
                    <c:v>402</c:v>
                  </c:pt>
                  <c:pt idx="28">
                    <c:v>402</c:v>
                  </c:pt>
                  <c:pt idx="29">
                    <c:v>402</c:v>
                  </c:pt>
                  <c:pt idx="30">
                    <c:v>402</c:v>
                  </c:pt>
                  <c:pt idx="31">
                    <c:v>402</c:v>
                  </c:pt>
                  <c:pt idx="32">
                    <c:v>402</c:v>
                  </c:pt>
                  <c:pt idx="33">
                    <c:v>402</c:v>
                  </c:pt>
                  <c:pt idx="34">
                    <c:v>402</c:v>
                  </c:pt>
                  <c:pt idx="35">
                    <c:v>402</c:v>
                  </c:pt>
                  <c:pt idx="36">
                    <c:v>402</c:v>
                  </c:pt>
                  <c:pt idx="37">
                    <c:v>402</c:v>
                  </c:pt>
                  <c:pt idx="38">
                    <c:v>402</c:v>
                  </c:pt>
                  <c:pt idx="39">
                    <c:v>402</c:v>
                  </c:pt>
                  <c:pt idx="40">
                    <c:v>402</c:v>
                  </c:pt>
                  <c:pt idx="41">
                    <c:v>001</c:v>
                  </c:pt>
                  <c:pt idx="42">
                    <c:v>402</c:v>
                  </c:pt>
                  <c:pt idx="43">
                    <c:v>402</c:v>
                  </c:pt>
                  <c:pt idx="44">
                    <c:v>402</c:v>
                  </c:pt>
                  <c:pt idx="45">
                    <c:v>402</c:v>
                  </c:pt>
                  <c:pt idx="46">
                    <c:v>102</c:v>
                  </c:pt>
                  <c:pt idx="47">
                    <c:v>402</c:v>
                  </c:pt>
                  <c:pt idx="48">
                    <c:v>402</c:v>
                  </c:pt>
                  <c:pt idx="49">
                    <c:v>402</c:v>
                  </c:pt>
                  <c:pt idx="50">
                    <c:v>402</c:v>
                  </c:pt>
                  <c:pt idx="51">
                    <c:v>402</c:v>
                  </c:pt>
                  <c:pt idx="52">
                    <c:v>402</c:v>
                  </c:pt>
                  <c:pt idx="53">
                    <c:v>402</c:v>
                  </c:pt>
                  <c:pt idx="54">
                    <c:v>402</c:v>
                  </c:pt>
                  <c:pt idx="55">
                    <c:v>402</c:v>
                  </c:pt>
                  <c:pt idx="56">
                    <c:v>402</c:v>
                  </c:pt>
                  <c:pt idx="57">
                    <c:v>402</c:v>
                  </c:pt>
                  <c:pt idx="58">
                    <c:v>402</c:v>
                  </c:pt>
                  <c:pt idx="59">
                    <c:v>402</c:v>
                  </c:pt>
                  <c:pt idx="60">
                    <c:v>402</c:v>
                  </c:pt>
                  <c:pt idx="61">
                    <c:v>402</c:v>
                  </c:pt>
                  <c:pt idx="62">
                    <c:v>402</c:v>
                  </c:pt>
                  <c:pt idx="63">
                    <c:v>402</c:v>
                  </c:pt>
                  <c:pt idx="64">
                    <c:v>402</c:v>
                  </c:pt>
                  <c:pt idx="65">
                    <c:v>402</c:v>
                  </c:pt>
                  <c:pt idx="66">
                    <c:v>402</c:v>
                  </c:pt>
                  <c:pt idx="67">
                    <c:v>402</c:v>
                  </c:pt>
                  <c:pt idx="68">
                    <c:v>402</c:v>
                  </c:pt>
                  <c:pt idx="69">
                    <c:v>402</c:v>
                  </c:pt>
                  <c:pt idx="70">
                    <c:v>402</c:v>
                  </c:pt>
                  <c:pt idx="71">
                    <c:v>402</c:v>
                  </c:pt>
                  <c:pt idx="72">
                    <c:v>402</c:v>
                  </c:pt>
                  <c:pt idx="73">
                    <c:v>402</c:v>
                  </c:pt>
                  <c:pt idx="74">
                    <c:v>402</c:v>
                  </c:pt>
                  <c:pt idx="75">
                    <c:v>402</c:v>
                  </c:pt>
                  <c:pt idx="76">
                    <c:v>402</c:v>
                  </c:pt>
                  <c:pt idx="77">
                    <c:v>402</c:v>
                  </c:pt>
                  <c:pt idx="78">
                    <c:v>402</c:v>
                  </c:pt>
                  <c:pt idx="79">
                    <c:v>402</c:v>
                  </c:pt>
                  <c:pt idx="80">
                    <c:v>102</c:v>
                  </c:pt>
                  <c:pt idx="81">
                    <c:v>402</c:v>
                  </c:pt>
                  <c:pt idx="82">
                    <c:v>402</c:v>
                  </c:pt>
                  <c:pt idx="83">
                    <c:v>402</c:v>
                  </c:pt>
                  <c:pt idx="84">
                    <c:v>402</c:v>
                  </c:pt>
                  <c:pt idx="85">
                    <c:v>402</c:v>
                  </c:pt>
                  <c:pt idx="86">
                    <c:v>402</c:v>
                  </c:pt>
                  <c:pt idx="87">
                    <c:v>402</c:v>
                  </c:pt>
                  <c:pt idx="88">
                    <c:v>402</c:v>
                  </c:pt>
                  <c:pt idx="89">
                    <c:v>402</c:v>
                  </c:pt>
                  <c:pt idx="90">
                    <c:v>402</c:v>
                  </c:pt>
                  <c:pt idx="91">
                    <c:v>402</c:v>
                  </c:pt>
                  <c:pt idx="92">
                    <c:v>402</c:v>
                  </c:pt>
                  <c:pt idx="93">
                    <c:v>402</c:v>
                  </c:pt>
                  <c:pt idx="94">
                    <c:v>402</c:v>
                  </c:pt>
                  <c:pt idx="95">
                    <c:v>402</c:v>
                  </c:pt>
                  <c:pt idx="96">
                    <c:v>402</c:v>
                  </c:pt>
                  <c:pt idx="97">
                    <c:v>402</c:v>
                  </c:pt>
                  <c:pt idx="98">
                    <c:v>402</c:v>
                  </c:pt>
                  <c:pt idx="99">
                    <c:v>402</c:v>
                  </c:pt>
                  <c:pt idx="100">
                    <c:v>102</c:v>
                  </c:pt>
                  <c:pt idx="101">
                    <c:v>402</c:v>
                  </c:pt>
                  <c:pt idx="102">
                    <c:v>402</c:v>
                  </c:pt>
                  <c:pt idx="103">
                    <c:v>402</c:v>
                  </c:pt>
                  <c:pt idx="104">
                    <c:v>402</c:v>
                  </c:pt>
                  <c:pt idx="105">
                    <c:v>402</c:v>
                  </c:pt>
                  <c:pt idx="106">
                    <c:v>402</c:v>
                  </c:pt>
                  <c:pt idx="107">
                    <c:v>001</c:v>
                  </c:pt>
                  <c:pt idx="108">
                    <c:v>402</c:v>
                  </c:pt>
                  <c:pt idx="109">
                    <c:v>402</c:v>
                  </c:pt>
                  <c:pt idx="110">
                    <c:v>402</c:v>
                  </c:pt>
                  <c:pt idx="111">
                    <c:v>402</c:v>
                  </c:pt>
                  <c:pt idx="112">
                    <c:v>402</c:v>
                  </c:pt>
                  <c:pt idx="113">
                    <c:v>402</c:v>
                  </c:pt>
                  <c:pt idx="114">
                    <c:v>001</c:v>
                  </c:pt>
                  <c:pt idx="115">
                    <c:v>402</c:v>
                  </c:pt>
                  <c:pt idx="116">
                    <c:v>102</c:v>
                  </c:pt>
                  <c:pt idx="117">
                    <c:v>402</c:v>
                  </c:pt>
                  <c:pt idx="118">
                    <c:v>402</c:v>
                  </c:pt>
                  <c:pt idx="119">
                    <c:v>402</c:v>
                  </c:pt>
                  <c:pt idx="120">
                    <c:v>402</c:v>
                  </c:pt>
                  <c:pt idx="121">
                    <c:v>402</c:v>
                  </c:pt>
                  <c:pt idx="122">
                    <c:v>402</c:v>
                  </c:pt>
                  <c:pt idx="123">
                    <c:v>402</c:v>
                  </c:pt>
                  <c:pt idx="124">
                    <c:v>102</c:v>
                  </c:pt>
                  <c:pt idx="125">
                    <c:v>402</c:v>
                  </c:pt>
                  <c:pt idx="126">
                    <c:v>402</c:v>
                  </c:pt>
                  <c:pt idx="127">
                    <c:v>402</c:v>
                  </c:pt>
                  <c:pt idx="128">
                    <c:v>402</c:v>
                  </c:pt>
                  <c:pt idx="129">
                    <c:v>402</c:v>
                  </c:pt>
                  <c:pt idx="130">
                    <c:v>102</c:v>
                  </c:pt>
                  <c:pt idx="131">
                    <c:v>402</c:v>
                  </c:pt>
                  <c:pt idx="132">
                    <c:v>402</c:v>
                  </c:pt>
                  <c:pt idx="133">
                    <c:v>402</c:v>
                  </c:pt>
                  <c:pt idx="134">
                    <c:v>402</c:v>
                  </c:pt>
                  <c:pt idx="135">
                    <c:v>402</c:v>
                  </c:pt>
                  <c:pt idx="136">
                    <c:v>402</c:v>
                  </c:pt>
                  <c:pt idx="137">
                    <c:v>402</c:v>
                  </c:pt>
                  <c:pt idx="138">
                    <c:v>402</c:v>
                  </c:pt>
                  <c:pt idx="139">
                    <c:v>402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0</c:v>
                  </c:pt>
                  <c:pt idx="9">
                    <c:v>1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1</c:v>
                  </c:pt>
                  <c:pt idx="72">
                    <c:v>1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1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1</c:v>
                  </c:pt>
                  <c:pt idx="88">
                    <c:v>0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1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1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1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1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0</c:v>
                  </c:pt>
                  <c:pt idx="93">
                    <c:v>1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</c:lvl>
                <c:lvl>
                  <c:pt idx="1">
                    <c:v>CLAM LAKE #1</c:v>
                  </c:pt>
                  <c:pt idx="2">
                    <c:v>SPRINGVILLE</c:v>
                  </c:pt>
                  <c:pt idx="4">
                    <c:v>ACREAGES</c:v>
                  </c:pt>
                  <c:pt idx="6">
                    <c:v>CEDAR CREEK</c:v>
                  </c:pt>
                  <c:pt idx="7">
                    <c:v>SOUTH BRANCH</c:v>
                  </c:pt>
                  <c:pt idx="9">
                    <c:v>HARING TWP #1</c:v>
                  </c:pt>
                  <c:pt idx="11">
                    <c:v>CEDAR CREEK</c:v>
                  </c:pt>
                  <c:pt idx="14">
                    <c:v>WEXFORD</c:v>
                  </c:pt>
                  <c:pt idx="19">
                    <c:v>ACREAGES</c:v>
                  </c:pt>
                  <c:pt idx="32">
                    <c:v>ACREAGES</c:v>
                  </c:pt>
                  <c:pt idx="35">
                    <c:v>GREENWOOD</c:v>
                  </c:pt>
                  <c:pt idx="39">
                    <c:v>HANOVER</c:v>
                  </c:pt>
                  <c:pt idx="40">
                    <c:v>ACREAGES</c:v>
                  </c:pt>
                  <c:pt idx="43">
                    <c:v>ACREAGES</c:v>
                  </c:pt>
                  <c:pt idx="44">
                    <c:v>ACREAGES</c:v>
                  </c:pt>
                  <c:pt idx="45">
                    <c:v>ACREAGES</c:v>
                  </c:pt>
                  <c:pt idx="46">
                    <c:v>CLAM LAKE #2</c:v>
                  </c:pt>
                  <c:pt idx="47">
                    <c:v>ACREAGES</c:v>
                  </c:pt>
                  <c:pt idx="50">
                    <c:v>SLAGLE</c:v>
                  </c:pt>
                  <c:pt idx="53">
                    <c:v>ACREAGES</c:v>
                  </c:pt>
                  <c:pt idx="54">
                    <c:v>ACREAGES</c:v>
                  </c:pt>
                  <c:pt idx="55">
                    <c:v>ACREAGES</c:v>
                  </c:pt>
                  <c:pt idx="56">
                    <c:v>ACREAGES</c:v>
                  </c:pt>
                  <c:pt idx="58">
                    <c:v>ACREAGES</c:v>
                  </c:pt>
                  <c:pt idx="59">
                    <c:v>CEDAR CREEK</c:v>
                  </c:pt>
                  <c:pt idx="61">
                    <c:v>ACREAGES</c:v>
                  </c:pt>
                  <c:pt idx="62">
                    <c:v>ACREAGES</c:v>
                  </c:pt>
                  <c:pt idx="63">
                    <c:v>HARING TWP #1</c:v>
                  </c:pt>
                  <c:pt idx="66">
                    <c:v>SPRINGVILLE</c:v>
                  </c:pt>
                  <c:pt idx="67">
                    <c:v>BOON</c:v>
                  </c:pt>
                  <c:pt idx="68">
                    <c:v>ACREAGES</c:v>
                  </c:pt>
                  <c:pt idx="69">
                    <c:v>ACREAGES</c:v>
                  </c:pt>
                  <c:pt idx="71">
                    <c:v>CLAM LAKE #1</c:v>
                  </c:pt>
                  <c:pt idx="72">
                    <c:v>ACREAGES</c:v>
                  </c:pt>
                  <c:pt idx="74">
                    <c:v>BOON</c:v>
                  </c:pt>
                  <c:pt idx="76">
                    <c:v>SELMA TWP #1</c:v>
                  </c:pt>
                  <c:pt idx="77">
                    <c:v>CHERRY GROVE TWP #3</c:v>
                  </c:pt>
                  <c:pt idx="80">
                    <c:v>ACREAGES</c:v>
                  </c:pt>
                  <c:pt idx="81">
                    <c:v>ACREAGES</c:v>
                  </c:pt>
                  <c:pt idx="85">
                    <c:v>ACREAGES</c:v>
                  </c:pt>
                  <c:pt idx="87">
                    <c:v>CEDAR CREEK</c:v>
                  </c:pt>
                  <c:pt idx="88">
                    <c:v>HARING TWP #1</c:v>
                  </c:pt>
                  <c:pt idx="90">
                    <c:v>COLFAX</c:v>
                  </c:pt>
                  <c:pt idx="91">
                    <c:v>ACREAGES</c:v>
                  </c:pt>
                  <c:pt idx="92">
                    <c:v>COLFAX</c:v>
                  </c:pt>
                  <c:pt idx="93">
                    <c:v>CLAM LAKE #2</c:v>
                  </c:pt>
                  <c:pt idx="94">
                    <c:v>CLAM LAKE #1</c:v>
                  </c:pt>
                  <c:pt idx="96">
                    <c:v>ACREAGES</c:v>
                  </c:pt>
                  <c:pt idx="97">
                    <c:v>ACREAGES</c:v>
                  </c:pt>
                  <c:pt idx="98">
                    <c:v>ACREAGES</c:v>
                  </c:pt>
                  <c:pt idx="100">
                    <c:v>ACREAGES</c:v>
                  </c:pt>
                  <c:pt idx="101">
                    <c:v>CEDAR CREEK</c:v>
                  </c:pt>
                  <c:pt idx="102">
                    <c:v>CEDAR CREEK</c:v>
                  </c:pt>
                  <c:pt idx="105">
                    <c:v>CEDAR CREEK</c:v>
                  </c:pt>
                  <c:pt idx="106">
                    <c:v>CEDAR CREEK</c:v>
                  </c:pt>
                  <c:pt idx="108">
                    <c:v>ACREAGES</c:v>
                  </c:pt>
                  <c:pt idx="109">
                    <c:v>COLFAX</c:v>
                  </c:pt>
                  <c:pt idx="110">
                    <c:v>WEXFORD</c:v>
                  </c:pt>
                  <c:pt idx="111">
                    <c:v>WEXFORD</c:v>
                  </c:pt>
                  <c:pt idx="112">
                    <c:v>WEXFORD</c:v>
                  </c:pt>
                  <c:pt idx="113">
                    <c:v>ACREAGES</c:v>
                  </c:pt>
                  <c:pt idx="115">
                    <c:v>ACREAGES</c:v>
                  </c:pt>
                  <c:pt idx="116">
                    <c:v>ACREAGES</c:v>
                  </c:pt>
                  <c:pt idx="120">
                    <c:v>ACREAGES</c:v>
                  </c:pt>
                  <c:pt idx="122">
                    <c:v>ACREAGES</c:v>
                  </c:pt>
                  <c:pt idx="123">
                    <c:v>ACREAGES</c:v>
                  </c:pt>
                  <c:pt idx="124">
                    <c:v>ACREAGES</c:v>
                  </c:pt>
                  <c:pt idx="127">
                    <c:v>ACREAGES</c:v>
                  </c:pt>
                  <c:pt idx="128">
                    <c:v>SOUTH BRANCH</c:v>
                  </c:pt>
                  <c:pt idx="129">
                    <c:v>ACREAGES</c:v>
                  </c:pt>
                  <c:pt idx="130">
                    <c:v>ACREAGES</c:v>
                  </c:pt>
                  <c:pt idx="131">
                    <c:v>ACREAGES</c:v>
                  </c:pt>
                  <c:pt idx="132">
                    <c:v>CEDAR CREEK</c:v>
                  </c:pt>
                  <c:pt idx="133">
                    <c:v>CEDAR CREEK</c:v>
                  </c:pt>
                  <c:pt idx="134">
                    <c:v>ACREAGES</c:v>
                  </c:pt>
                  <c:pt idx="135">
                    <c:v>ACREAGES</c:v>
                  </c:pt>
                  <c:pt idx="136">
                    <c:v>ACREAGES</c:v>
                  </c:pt>
                  <c:pt idx="137">
                    <c:v>ACREAGES</c:v>
                  </c:pt>
                  <c:pt idx="138">
                    <c:v>ACREAGES</c:v>
                  </c:pt>
                  <c:pt idx="139">
                    <c:v>HENDERSON</c:v>
                  </c:pt>
                </c:lvl>
                <c:lvl>
                  <c:pt idx="15">
                    <c:v>2209-35-3101-03</c:v>
                  </c:pt>
                  <c:pt idx="17">
                    <c:v>2209-29-4108-03</c:v>
                  </c:pt>
                  <c:pt idx="18">
                    <c:v>2209-16-2112</c:v>
                  </c:pt>
                  <c:pt idx="21">
                    <c:v>2410-24-3402, 2410-24-3403</c:v>
                  </c:pt>
                  <c:pt idx="22">
                    <c:v>2410-24-3402, 2410-24-3403</c:v>
                  </c:pt>
                  <c:pt idx="37">
                    <c:v>2109-08-3308-02</c:v>
                  </c:pt>
                  <c:pt idx="38">
                    <c:v>2209-16-2108, 2209-16-2109, 2209-16-2110</c:v>
                  </c:pt>
                  <c:pt idx="41">
                    <c:v>2410-24-3105</c:v>
                  </c:pt>
                  <c:pt idx="67">
                    <c:v>2211-33-3323</c:v>
                  </c:pt>
                  <c:pt idx="73">
                    <c:v>2209-04-4303</c:v>
                  </c:pt>
                  <c:pt idx="75">
                    <c:v>2309-CH-11</c:v>
                  </c:pt>
                  <c:pt idx="82">
                    <c:v>2209-14-2206</c:v>
                  </c:pt>
                  <c:pt idx="86">
                    <c:v>2409-27-2201-04, 2409-27-2201-05, 2409-27-2201-06</c:v>
                  </c:pt>
                  <c:pt idx="87">
                    <c:v>2309-33-4203, 2309-33-4201</c:v>
                  </c:pt>
                  <c:pt idx="88">
                    <c:v>2209-19-1305-04, 2209-19-1305-05, 2209-19-1305-06, 2209-19-1305-07</c:v>
                  </c:pt>
                  <c:pt idx="89">
                    <c:v>2309-CH-07, 2309-CH-09, 2309-CH-10, 2309-CH-11</c:v>
                  </c:pt>
                  <c:pt idx="91">
                    <c:v>2209-14-2204, 2209-14-2205</c:v>
                  </c:pt>
                  <c:pt idx="95">
                    <c:v>2309-16-3201-05</c:v>
                  </c:pt>
                  <c:pt idx="98">
                    <c:v>2311-23-1106, 2311-23-1103</c:v>
                  </c:pt>
                  <c:pt idx="107">
                    <c:v>2211-RMP-05</c:v>
                  </c:pt>
                  <c:pt idx="112">
                    <c:v>2412-25-2401-03</c:v>
                  </c:pt>
                  <c:pt idx="114">
                    <c:v>2410-24-3103-01, 2410-24-3404-01, 2410-24-3404-02, 2410-24-3105</c:v>
                  </c:pt>
                  <c:pt idx="118">
                    <c:v>2412-18-2303</c:v>
                  </c:pt>
                  <c:pt idx="119">
                    <c:v>2412-24-1402</c:v>
                  </c:pt>
                  <c:pt idx="139">
                    <c:v>2111-32-3401, 2111-32-3402</c:v>
                  </c:pt>
                </c:lvl>
                <c:lvl>
                  <c:pt idx="0">
                    <c:v>691/289</c:v>
                  </c:pt>
                  <c:pt idx="1">
                    <c:v>692/1156</c:v>
                  </c:pt>
                  <c:pt idx="2">
                    <c:v>689/2551</c:v>
                  </c:pt>
                  <c:pt idx="3">
                    <c:v>693/562</c:v>
                  </c:pt>
                  <c:pt idx="4">
                    <c:v>693/2626</c:v>
                  </c:pt>
                  <c:pt idx="5">
                    <c:v>694/1746</c:v>
                  </c:pt>
                  <c:pt idx="6">
                    <c:v>693/1732</c:v>
                  </c:pt>
                  <c:pt idx="7">
                    <c:v>694/2634</c:v>
                  </c:pt>
                  <c:pt idx="8">
                    <c:v>694/1574</c:v>
                  </c:pt>
                  <c:pt idx="9">
                    <c:v>690/833</c:v>
                  </c:pt>
                  <c:pt idx="10">
                    <c:v>690/81</c:v>
                  </c:pt>
                  <c:pt idx="11">
                    <c:v>694/2252</c:v>
                  </c:pt>
                  <c:pt idx="12">
                    <c:v>694/2599</c:v>
                  </c:pt>
                  <c:pt idx="13">
                    <c:v>690/77</c:v>
                  </c:pt>
                  <c:pt idx="14">
                    <c:v>691/569</c:v>
                  </c:pt>
                  <c:pt idx="15">
                    <c:v>690/1742</c:v>
                  </c:pt>
                  <c:pt idx="16">
                    <c:v>693/411</c:v>
                  </c:pt>
                  <c:pt idx="17">
                    <c:v>690/258</c:v>
                  </c:pt>
                  <c:pt idx="18">
                    <c:v>690/75</c:v>
                  </c:pt>
                  <c:pt idx="19">
                    <c:v>693/1372</c:v>
                  </c:pt>
                  <c:pt idx="20">
                    <c:v>690/2900</c:v>
                  </c:pt>
                  <c:pt idx="21">
                    <c:v>690/1768</c:v>
                  </c:pt>
                  <c:pt idx="22">
                    <c:v>694/596</c:v>
                  </c:pt>
                  <c:pt idx="23">
                    <c:v>690/2321</c:v>
                  </c:pt>
                  <c:pt idx="24">
                    <c:v>690/1007</c:v>
                  </c:pt>
                  <c:pt idx="25">
                    <c:v>692/73</c:v>
                  </c:pt>
                  <c:pt idx="26">
                    <c:v>691/1684</c:v>
                  </c:pt>
                  <c:pt idx="27">
                    <c:v>692/1259</c:v>
                  </c:pt>
                  <c:pt idx="28">
                    <c:v>693/819</c:v>
                  </c:pt>
                  <c:pt idx="29">
                    <c:v>689/2867</c:v>
                  </c:pt>
                  <c:pt idx="30">
                    <c:v>690/1129</c:v>
                  </c:pt>
                  <c:pt idx="31">
                    <c:v>692/2781</c:v>
                  </c:pt>
                  <c:pt idx="32">
                    <c:v>692/2734</c:v>
                  </c:pt>
                  <c:pt idx="33">
                    <c:v>690/1343</c:v>
                  </c:pt>
                  <c:pt idx="34">
                    <c:v>690/383</c:v>
                  </c:pt>
                  <c:pt idx="35">
                    <c:v>694/2709</c:v>
                  </c:pt>
                  <c:pt idx="36">
                    <c:v>692/1231</c:v>
                  </c:pt>
                  <c:pt idx="37">
                    <c:v>693/403</c:v>
                  </c:pt>
                  <c:pt idx="38">
                    <c:v>690/509</c:v>
                  </c:pt>
                  <c:pt idx="39">
                    <c:v>691/1152</c:v>
                  </c:pt>
                  <c:pt idx="40">
                    <c:v>694/1204</c:v>
                  </c:pt>
                  <c:pt idx="41">
                    <c:v>691/414</c:v>
                  </c:pt>
                  <c:pt idx="42">
                    <c:v>691/247</c:v>
                  </c:pt>
                  <c:pt idx="43">
                    <c:v>694/2025</c:v>
                  </c:pt>
                  <c:pt idx="44">
                    <c:v>692/2872</c:v>
                  </c:pt>
                  <c:pt idx="45">
                    <c:v>694/543</c:v>
                  </c:pt>
                  <c:pt idx="46">
                    <c:v>693/2112</c:v>
                  </c:pt>
                  <c:pt idx="47">
                    <c:v>693/1133</c:v>
                  </c:pt>
                  <c:pt idx="48">
                    <c:v>690/2874</c:v>
                  </c:pt>
                  <c:pt idx="49">
                    <c:v>689/2482</c:v>
                  </c:pt>
                  <c:pt idx="50">
                    <c:v>692/2617</c:v>
                  </c:pt>
                  <c:pt idx="51">
                    <c:v>691/2136</c:v>
                  </c:pt>
                  <c:pt idx="52">
                    <c:v>692/95</c:v>
                  </c:pt>
                  <c:pt idx="53">
                    <c:v>694/1226</c:v>
                  </c:pt>
                  <c:pt idx="54">
                    <c:v>692/1760</c:v>
                  </c:pt>
                  <c:pt idx="55">
                    <c:v>693/2547</c:v>
                  </c:pt>
                  <c:pt idx="56">
                    <c:v>694/2702</c:v>
                  </c:pt>
                  <c:pt idx="57">
                    <c:v>690/707</c:v>
                  </c:pt>
                  <c:pt idx="58">
                    <c:v>693/1011</c:v>
                  </c:pt>
                  <c:pt idx="59">
                    <c:v>693/1916</c:v>
                  </c:pt>
                  <c:pt idx="60">
                    <c:v>690/708</c:v>
                  </c:pt>
                  <c:pt idx="61">
                    <c:v>694/2211</c:v>
                  </c:pt>
                  <c:pt idx="62">
                    <c:v>694/2171</c:v>
                  </c:pt>
                  <c:pt idx="63">
                    <c:v>690/2038</c:v>
                  </c:pt>
                  <c:pt idx="64">
                    <c:v>691/371</c:v>
                  </c:pt>
                  <c:pt idx="65">
                    <c:v>691/763</c:v>
                  </c:pt>
                  <c:pt idx="66">
                    <c:v>693/1329</c:v>
                  </c:pt>
                  <c:pt idx="67">
                    <c:v>694/1293</c:v>
                  </c:pt>
                  <c:pt idx="68">
                    <c:v>694/2169</c:v>
                  </c:pt>
                  <c:pt idx="69">
                    <c:v>694/2183</c:v>
                  </c:pt>
                  <c:pt idx="70">
                    <c:v>690/1329</c:v>
                  </c:pt>
                  <c:pt idx="71">
                    <c:v>694/2763</c:v>
                  </c:pt>
                  <c:pt idx="72">
                    <c:v>692/1577</c:v>
                  </c:pt>
                  <c:pt idx="73">
                    <c:v>694/2388</c:v>
                  </c:pt>
                  <c:pt idx="74">
                    <c:v>689/2681</c:v>
                  </c:pt>
                  <c:pt idx="75">
                    <c:v>694/757</c:v>
                  </c:pt>
                  <c:pt idx="76">
                    <c:v>694/1400</c:v>
                  </c:pt>
                  <c:pt idx="77">
                    <c:v>693/2689</c:v>
                  </c:pt>
                  <c:pt idx="78">
                    <c:v>692/1486</c:v>
                  </c:pt>
                  <c:pt idx="79">
                    <c:v>690/1878</c:v>
                  </c:pt>
                  <c:pt idx="80">
                    <c:v>693/2446</c:v>
                  </c:pt>
                  <c:pt idx="81">
                    <c:v>693/755</c:v>
                  </c:pt>
                  <c:pt idx="82">
                    <c:v>690/1410</c:v>
                  </c:pt>
                  <c:pt idx="83">
                    <c:v>689/2483</c:v>
                  </c:pt>
                  <c:pt idx="84">
                    <c:v>690/2490</c:v>
                  </c:pt>
                  <c:pt idx="85">
                    <c:v>694/2691</c:v>
                  </c:pt>
                  <c:pt idx="86">
                    <c:v>691/1826</c:v>
                  </c:pt>
                  <c:pt idx="87">
                    <c:v>694/559</c:v>
                  </c:pt>
                  <c:pt idx="88">
                    <c:v>690/987</c:v>
                  </c:pt>
                  <c:pt idx="89">
                    <c:v>693/1650</c:v>
                  </c:pt>
                  <c:pt idx="90">
                    <c:v>693/1708</c:v>
                  </c:pt>
                  <c:pt idx="91">
                    <c:v>694/414</c:v>
                  </c:pt>
                  <c:pt idx="92">
                    <c:v>693/1992</c:v>
                  </c:pt>
                  <c:pt idx="93">
                    <c:v>691/2002</c:v>
                  </c:pt>
                  <c:pt idx="94">
                    <c:v>693/2143</c:v>
                  </c:pt>
                  <c:pt idx="95">
                    <c:v>690/1163</c:v>
                  </c:pt>
                  <c:pt idx="96">
                    <c:v>693/1504</c:v>
                  </c:pt>
                  <c:pt idx="97">
                    <c:v>693/1733</c:v>
                  </c:pt>
                  <c:pt idx="98">
                    <c:v>694/2213</c:v>
                  </c:pt>
                  <c:pt idx="99">
                    <c:v>690/121</c:v>
                  </c:pt>
                  <c:pt idx="100">
                    <c:v>693/1219</c:v>
                  </c:pt>
                  <c:pt idx="101">
                    <c:v>690/2644</c:v>
                  </c:pt>
                  <c:pt idx="102">
                    <c:v>691/1423</c:v>
                  </c:pt>
                  <c:pt idx="103">
                    <c:v>691/2982</c:v>
                  </c:pt>
                  <c:pt idx="104">
                    <c:v>690/384</c:v>
                  </c:pt>
                  <c:pt idx="105">
                    <c:v>691/2691</c:v>
                  </c:pt>
                  <c:pt idx="106">
                    <c:v>691/2692</c:v>
                  </c:pt>
                  <c:pt idx="107">
                    <c:v>692/278</c:v>
                  </c:pt>
                  <c:pt idx="108">
                    <c:v>693/1622</c:v>
                  </c:pt>
                  <c:pt idx="109">
                    <c:v>691/1384</c:v>
                  </c:pt>
                  <c:pt idx="110">
                    <c:v>692/1588</c:v>
                  </c:pt>
                  <c:pt idx="111">
                    <c:v>690/2834</c:v>
                  </c:pt>
                  <c:pt idx="112">
                    <c:v>691/123</c:v>
                  </c:pt>
                  <c:pt idx="113">
                    <c:v>692/1755</c:v>
                  </c:pt>
                  <c:pt idx="114">
                    <c:v>692/2596</c:v>
                  </c:pt>
                  <c:pt idx="115">
                    <c:v>691/261</c:v>
                  </c:pt>
                  <c:pt idx="116">
                    <c:v>693/567</c:v>
                  </c:pt>
                  <c:pt idx="117">
                    <c:v>692/1135</c:v>
                  </c:pt>
                  <c:pt idx="118">
                    <c:v>691/1422</c:v>
                  </c:pt>
                  <c:pt idx="119">
                    <c:v>692/1320</c:v>
                  </c:pt>
                  <c:pt idx="120">
                    <c:v>690/1762</c:v>
                  </c:pt>
                  <c:pt idx="121">
                    <c:v>691/2382</c:v>
                  </c:pt>
                  <c:pt idx="122">
                    <c:v>694/2377</c:v>
                  </c:pt>
                  <c:pt idx="123">
                    <c:v>694/433</c:v>
                  </c:pt>
                  <c:pt idx="124">
                    <c:v>690/96</c:v>
                  </c:pt>
                  <c:pt idx="125">
                    <c:v>691/1484</c:v>
                  </c:pt>
                  <c:pt idx="126">
                    <c:v>692/275</c:v>
                  </c:pt>
                  <c:pt idx="127">
                    <c:v>691/44</c:v>
                  </c:pt>
                  <c:pt idx="128">
                    <c:v>691/2766</c:v>
                  </c:pt>
                  <c:pt idx="129">
                    <c:v>694/1913</c:v>
                  </c:pt>
                  <c:pt idx="130">
                    <c:v>690/1834</c:v>
                  </c:pt>
                  <c:pt idx="131">
                    <c:v>692/1291</c:v>
                  </c:pt>
                  <c:pt idx="132">
                    <c:v>692/2387</c:v>
                  </c:pt>
                  <c:pt idx="133">
                    <c:v>690/1315</c:v>
                  </c:pt>
                  <c:pt idx="134">
                    <c:v>692/560</c:v>
                  </c:pt>
                  <c:pt idx="135">
                    <c:v>694/2320</c:v>
                  </c:pt>
                  <c:pt idx="136">
                    <c:v>691/1595</c:v>
                  </c:pt>
                  <c:pt idx="137">
                    <c:v>694/1691</c:v>
                  </c:pt>
                  <c:pt idx="138">
                    <c:v>694/2727</c:v>
                  </c:pt>
                  <c:pt idx="139">
                    <c:v>690/1761</c:v>
                  </c:pt>
                </c:lvl>
                <c:lvl>
                  <c:pt idx="4">
                    <c:v>RES</c:v>
                  </c:pt>
                  <c:pt idx="6">
                    <c:v>5</c:v>
                  </c:pt>
                  <c:pt idx="7">
                    <c:v>RES</c:v>
                  </c:pt>
                  <c:pt idx="9">
                    <c:v>5</c:v>
                  </c:pt>
                  <c:pt idx="11">
                    <c:v>5</c:v>
                  </c:pt>
                  <c:pt idx="35">
                    <c:v>5</c:v>
                  </c:pt>
                  <c:pt idx="39">
                    <c:v>RES</c:v>
                  </c:pt>
                  <c:pt idx="40">
                    <c:v>5</c:v>
                  </c:pt>
                  <c:pt idx="47">
                    <c:v>5</c:v>
                  </c:pt>
                  <c:pt idx="61">
                    <c:v>5</c:v>
                  </c:pt>
                  <c:pt idx="66">
                    <c:v>5</c:v>
                  </c:pt>
                  <c:pt idx="67">
                    <c:v>RES</c:v>
                  </c:pt>
                  <c:pt idx="71">
                    <c:v>5</c:v>
                  </c:pt>
                  <c:pt idx="72">
                    <c:v>5</c:v>
                  </c:pt>
                  <c:pt idx="80">
                    <c:v>1</c:v>
                  </c:pt>
                  <c:pt idx="90">
                    <c:v>5</c:v>
                  </c:pt>
                  <c:pt idx="94">
                    <c:v>5</c:v>
                  </c:pt>
                  <c:pt idx="100">
                    <c:v>1</c:v>
                  </c:pt>
                  <c:pt idx="101">
                    <c:v>5</c:v>
                  </c:pt>
                  <c:pt idx="102">
                    <c:v>5</c:v>
                  </c:pt>
                  <c:pt idx="108">
                    <c:v>5</c:v>
                  </c:pt>
                  <c:pt idx="110">
                    <c:v>1</c:v>
                  </c:pt>
                  <c:pt idx="111">
                    <c:v>1</c:v>
                  </c:pt>
                  <c:pt idx="115">
                    <c:v>RES</c:v>
                  </c:pt>
                  <c:pt idx="127">
                    <c:v>1</c:v>
                  </c:pt>
                  <c:pt idx="128">
                    <c:v>5</c:v>
                  </c:pt>
                  <c:pt idx="130">
                    <c:v>1</c:v>
                  </c:pt>
                  <c:pt idx="135">
                    <c:v>RES</c:v>
                  </c:pt>
                  <c:pt idx="136">
                    <c:v>1</c:v>
                  </c:pt>
                  <c:pt idx="138">
                    <c:v>5</c:v>
                  </c:pt>
                  <c:pt idx="139">
                    <c:v>7</c:v>
                  </c:pt>
                </c:lvl>
                <c:lvl>
                  <c:pt idx="0">
                    <c:v>100.00 </c:v>
                  </c:pt>
                  <c:pt idx="1">
                    <c:v>118.00 </c:v>
                  </c:pt>
                  <c:pt idx="2">
                    <c:v>99.00 </c:v>
                  </c:pt>
                  <c:pt idx="3">
                    <c:v>0.00 </c:v>
                  </c:pt>
                  <c:pt idx="4">
                    <c:v>165.00 </c:v>
                  </c:pt>
                  <c:pt idx="5">
                    <c:v>183.00 </c:v>
                  </c:pt>
                  <c:pt idx="6">
                    <c:v>160.00 </c:v>
                  </c:pt>
                  <c:pt idx="7">
                    <c:v>0.00 </c:v>
                  </c:pt>
                  <c:pt idx="8">
                    <c:v>0.00 </c:v>
                  </c:pt>
                  <c:pt idx="9">
                    <c:v>233.00 </c:v>
                  </c:pt>
                  <c:pt idx="10">
                    <c:v>150.00 </c:v>
                  </c:pt>
                  <c:pt idx="11">
                    <c:v>156.00 </c:v>
                  </c:pt>
                  <c:pt idx="12">
                    <c:v>0.00 </c:v>
                  </c:pt>
                  <c:pt idx="13">
                    <c:v>161.00 </c:v>
                  </c:pt>
                  <c:pt idx="14">
                    <c:v>189.40 </c:v>
                  </c:pt>
                  <c:pt idx="15">
                    <c:v>350.00 </c:v>
                  </c:pt>
                  <c:pt idx="16">
                    <c:v>0.00 </c:v>
                  </c:pt>
                  <c:pt idx="17">
                    <c:v>165.00 </c:v>
                  </c:pt>
                  <c:pt idx="18">
                    <c:v>0.00 </c:v>
                  </c:pt>
                  <c:pt idx="19">
                    <c:v>206.00 </c:v>
                  </c:pt>
                  <c:pt idx="20">
                    <c:v>325.00 </c:v>
                  </c:pt>
                  <c:pt idx="21">
                    <c:v>164.00 </c:v>
                  </c:pt>
                  <c:pt idx="22">
                    <c:v>164.00 </c:v>
                  </c:pt>
                  <c:pt idx="23">
                    <c:v>264.00 </c:v>
                  </c:pt>
                  <c:pt idx="24">
                    <c:v>264.00 </c:v>
                  </c:pt>
                  <c:pt idx="25">
                    <c:v>264.00 </c:v>
                  </c:pt>
                  <c:pt idx="26">
                    <c:v>264.00 </c:v>
                  </c:pt>
                  <c:pt idx="27">
                    <c:v>308.00 </c:v>
                  </c:pt>
                  <c:pt idx="28">
                    <c:v>236.00 </c:v>
                  </c:pt>
                  <c:pt idx="29">
                    <c:v>310.00 </c:v>
                  </c:pt>
                  <c:pt idx="30">
                    <c:v>323.00 </c:v>
                  </c:pt>
                  <c:pt idx="31">
                    <c:v>0.00 </c:v>
                  </c:pt>
                  <c:pt idx="32">
                    <c:v>0.00 </c:v>
                  </c:pt>
                  <c:pt idx="33">
                    <c:v>166.00 </c:v>
                  </c:pt>
                  <c:pt idx="34">
                    <c:v>335.50 </c:v>
                  </c:pt>
                  <c:pt idx="35">
                    <c:v>660.00 </c:v>
                  </c:pt>
                  <c:pt idx="36">
                    <c:v>442.00 </c:v>
                  </c:pt>
                  <c:pt idx="37">
                    <c:v>328.00 </c:v>
                  </c:pt>
                  <c:pt idx="38">
                    <c:v>600.00 </c:v>
                  </c:pt>
                  <c:pt idx="39">
                    <c:v>980.00 </c:v>
                  </c:pt>
                  <c:pt idx="40">
                    <c:v>429.88 </c:v>
                  </c:pt>
                  <c:pt idx="41">
                    <c:v>932.00 </c:v>
                  </c:pt>
                  <c:pt idx="42">
                    <c:v>559.00 </c:v>
                  </c:pt>
                  <c:pt idx="43">
                    <c:v>0.00 </c:v>
                  </c:pt>
                  <c:pt idx="44">
                    <c:v>0.00 </c:v>
                  </c:pt>
                  <c:pt idx="45">
                    <c:v>0.00 </c:v>
                  </c:pt>
                  <c:pt idx="46">
                    <c:v>0.00 </c:v>
                  </c:pt>
                  <c:pt idx="47">
                    <c:v>655.00 </c:v>
                  </c:pt>
                  <c:pt idx="48">
                    <c:v>330.00 </c:v>
                  </c:pt>
                  <c:pt idx="49">
                    <c:v>330.00 </c:v>
                  </c:pt>
                  <c:pt idx="50">
                    <c:v>330.00 </c:v>
                  </c:pt>
                  <c:pt idx="51">
                    <c:v>330.00 </c:v>
                  </c:pt>
                  <c:pt idx="52">
                    <c:v>330.00 </c:v>
                  </c:pt>
                  <c:pt idx="53">
                    <c:v>657.71 </c:v>
                  </c:pt>
                  <c:pt idx="54">
                    <c:v>0.00 </c:v>
                  </c:pt>
                  <c:pt idx="55">
                    <c:v>0.00 </c:v>
                  </c:pt>
                  <c:pt idx="56">
                    <c:v>346.00 </c:v>
                  </c:pt>
                  <c:pt idx="57">
                    <c:v>330.00 </c:v>
                  </c:pt>
                  <c:pt idx="58">
                    <c:v>0.00 </c:v>
                  </c:pt>
                  <c:pt idx="59">
                    <c:v>654.00 </c:v>
                  </c:pt>
                  <c:pt idx="60">
                    <c:v>330.50 </c:v>
                  </c:pt>
                  <c:pt idx="61">
                    <c:v>0.00 </c:v>
                  </c:pt>
                  <c:pt idx="62">
                    <c:v>0.00 </c:v>
                  </c:pt>
                  <c:pt idx="63">
                    <c:v>323.00 </c:v>
                  </c:pt>
                  <c:pt idx="64">
                    <c:v>332.00 </c:v>
                  </c:pt>
                  <c:pt idx="65">
                    <c:v>332.00 </c:v>
                  </c:pt>
                  <c:pt idx="66">
                    <c:v>602.00 </c:v>
                  </c:pt>
                  <c:pt idx="67">
                    <c:v>0.00 </c:v>
                  </c:pt>
                  <c:pt idx="68">
                    <c:v>0.00 </c:v>
                  </c:pt>
                  <c:pt idx="69">
                    <c:v>1,000.00 </c:v>
                  </c:pt>
                  <c:pt idx="70">
                    <c:v>330.00 </c:v>
                  </c:pt>
                  <c:pt idx="71">
                    <c:v>215.00 </c:v>
                  </c:pt>
                  <c:pt idx="72">
                    <c:v>419.44 </c:v>
                  </c:pt>
                  <c:pt idx="73">
                    <c:v>0.00 </c:v>
                  </c:pt>
                  <c:pt idx="74">
                    <c:v>598.00 </c:v>
                  </c:pt>
                  <c:pt idx="75">
                    <c:v>0.00 </c:v>
                  </c:pt>
                  <c:pt idx="76">
                    <c:v>657.00 </c:v>
                  </c:pt>
                  <c:pt idx="77">
                    <c:v>0.00 </c:v>
                  </c:pt>
                  <c:pt idx="78">
                    <c:v>325.00 </c:v>
                  </c:pt>
                  <c:pt idx="79">
                    <c:v>270.00 </c:v>
                  </c:pt>
                  <c:pt idx="80">
                    <c:v>336.00 </c:v>
                  </c:pt>
                  <c:pt idx="81">
                    <c:v>0.00 </c:v>
                  </c:pt>
                  <c:pt idx="82">
                    <c:v>1,025.50 </c:v>
                  </c:pt>
                  <c:pt idx="83">
                    <c:v>510.50 </c:v>
                  </c:pt>
                  <c:pt idx="84">
                    <c:v>600.00 </c:v>
                  </c:pt>
                  <c:pt idx="85">
                    <c:v>0.00 </c:v>
                  </c:pt>
                  <c:pt idx="86">
                    <c:v>669.00 </c:v>
                  </c:pt>
                  <c:pt idx="87">
                    <c:v>821.00 </c:v>
                  </c:pt>
                  <c:pt idx="88">
                    <c:v>2,630.00 </c:v>
                  </c:pt>
                  <c:pt idx="89">
                    <c:v>0.00 </c:v>
                  </c:pt>
                  <c:pt idx="90">
                    <c:v>0.00 </c:v>
                  </c:pt>
                  <c:pt idx="91">
                    <c:v>1,325.00 </c:v>
                  </c:pt>
                  <c:pt idx="92">
                    <c:v>657.00 </c:v>
                  </c:pt>
                  <c:pt idx="93">
                    <c:v>662.00 </c:v>
                  </c:pt>
                  <c:pt idx="94">
                    <c:v>0.00 </c:v>
                  </c:pt>
                  <c:pt idx="95">
                    <c:v>660.00 </c:v>
                  </c:pt>
                  <c:pt idx="96">
                    <c:v>0.00 </c:v>
                  </c:pt>
                  <c:pt idx="97">
                    <c:v>0.00 </c:v>
                  </c:pt>
                  <c:pt idx="98">
                    <c:v>1,470.00 </c:v>
                  </c:pt>
                  <c:pt idx="99">
                    <c:v>733.00 </c:v>
                  </c:pt>
                  <c:pt idx="100">
                    <c:v>0.00 </c:v>
                  </c:pt>
                  <c:pt idx="101">
                    <c:v>825.00 </c:v>
                  </c:pt>
                  <c:pt idx="102">
                    <c:v>877.14 </c:v>
                  </c:pt>
                  <c:pt idx="103">
                    <c:v>215.00 </c:v>
                  </c:pt>
                  <c:pt idx="104">
                    <c:v>60.00 </c:v>
                  </c:pt>
                  <c:pt idx="105">
                    <c:v>392.00 </c:v>
                  </c:pt>
                  <c:pt idx="106">
                    <c:v>392.00 </c:v>
                  </c:pt>
                  <c:pt idx="107">
                    <c:v>650.00 </c:v>
                  </c:pt>
                  <c:pt idx="108">
                    <c:v>0.00 </c:v>
                  </c:pt>
                  <c:pt idx="109">
                    <c:v>700.00 </c:v>
                  </c:pt>
                  <c:pt idx="110">
                    <c:v>490.00 </c:v>
                  </c:pt>
                  <c:pt idx="111">
                    <c:v>490.00 </c:v>
                  </c:pt>
                  <c:pt idx="112">
                    <c:v>868.00 </c:v>
                  </c:pt>
                  <c:pt idx="113">
                    <c:v>1,335.00 </c:v>
                  </c:pt>
                  <c:pt idx="114">
                    <c:v>932.00 </c:v>
                  </c:pt>
                  <c:pt idx="115">
                    <c:v>1,160.00 </c:v>
                  </c:pt>
                  <c:pt idx="116">
                    <c:v>0.00 </c:v>
                  </c:pt>
                  <c:pt idx="117">
                    <c:v>665.00 </c:v>
                  </c:pt>
                  <c:pt idx="118">
                    <c:v>1,320.00 </c:v>
                  </c:pt>
                  <c:pt idx="119">
                    <c:v>1,322.00 </c:v>
                  </c:pt>
                  <c:pt idx="120">
                    <c:v>1,060.00 </c:v>
                  </c:pt>
                  <c:pt idx="121">
                    <c:v>650.00 </c:v>
                  </c:pt>
                  <c:pt idx="122">
                    <c:v>0.00 </c:v>
                  </c:pt>
                  <c:pt idx="123">
                    <c:v>0.00 </c:v>
                  </c:pt>
                  <c:pt idx="124">
                    <c:v>0.00 </c:v>
                  </c:pt>
                  <c:pt idx="125">
                    <c:v>1,460.00 </c:v>
                  </c:pt>
                  <c:pt idx="126">
                    <c:v>1,176.00 </c:v>
                  </c:pt>
                  <c:pt idx="127">
                    <c:v>1,315.00 </c:v>
                  </c:pt>
                  <c:pt idx="128">
                    <c:v>1,340.00 </c:v>
                  </c:pt>
                  <c:pt idx="129">
                    <c:v>0.00 </c:v>
                  </c:pt>
                  <c:pt idx="130">
                    <c:v>0.00 </c:v>
                  </c:pt>
                  <c:pt idx="131">
                    <c:v>1,349.00 </c:v>
                  </c:pt>
                  <c:pt idx="132">
                    <c:v>517.00 </c:v>
                  </c:pt>
                  <c:pt idx="133">
                    <c:v>517.00 </c:v>
                  </c:pt>
                  <c:pt idx="134">
                    <c:v>983.00 </c:v>
                  </c:pt>
                  <c:pt idx="135">
                    <c:v>0.00 </c:v>
                  </c:pt>
                  <c:pt idx="136">
                    <c:v>2,197.00 </c:v>
                  </c:pt>
                  <c:pt idx="137">
                    <c:v>2,618.00 </c:v>
                  </c:pt>
                  <c:pt idx="138">
                    <c:v>0.00 </c:v>
                  </c:pt>
                  <c:pt idx="139">
                    <c:v>3,964.00 </c:v>
                  </c:pt>
                </c:lvl>
                <c:lvl>
                  <c:pt idx="0">
                    <c:v>$1.21 </c:v>
                  </c:pt>
                  <c:pt idx="1">
                    <c:v>$0.52 </c:v>
                  </c:pt>
                  <c:pt idx="2">
                    <c:v>$0.27 </c:v>
                  </c:pt>
                  <c:pt idx="3">
                    <c:v>$0.27 </c:v>
                  </c:pt>
                  <c:pt idx="4">
                    <c:v>$0.21 </c:v>
                  </c:pt>
                  <c:pt idx="5">
                    <c:v>$0.25 </c:v>
                  </c:pt>
                  <c:pt idx="6">
                    <c:v>$0.24 </c:v>
                  </c:pt>
                  <c:pt idx="7">
                    <c:v>$0.16 </c:v>
                  </c:pt>
                  <c:pt idx="8">
                    <c:v>$0.21 </c:v>
                  </c:pt>
                  <c:pt idx="9">
                    <c:v>$0.14 </c:v>
                  </c:pt>
                  <c:pt idx="10">
                    <c:v>$0.15 </c:v>
                  </c:pt>
                  <c:pt idx="11">
                    <c:v>$0.14 </c:v>
                  </c:pt>
                  <c:pt idx="12">
                    <c:v>$0.07 </c:v>
                  </c:pt>
                  <c:pt idx="13">
                    <c:v>$0.36 </c:v>
                  </c:pt>
                  <c:pt idx="14">
                    <c:v>$0.14 </c:v>
                  </c:pt>
                  <c:pt idx="15">
                    <c:v>$0.26 </c:v>
                  </c:pt>
                  <c:pt idx="16">
                    <c:v>$0.15 </c:v>
                  </c:pt>
                  <c:pt idx="17">
                    <c:v>$0.14 </c:v>
                  </c:pt>
                  <c:pt idx="18">
                    <c:v>$0.19 </c:v>
                  </c:pt>
                  <c:pt idx="19">
                    <c:v>$0.17 </c:v>
                  </c:pt>
                  <c:pt idx="20">
                    <c:v>$0.10 </c:v>
                  </c:pt>
                  <c:pt idx="21">
                    <c:v>$0.12 </c:v>
                  </c:pt>
                  <c:pt idx="22">
                    <c:v>$0.19 </c:v>
                  </c:pt>
                  <c:pt idx="23">
                    <c:v>$0.15 </c:v>
                  </c:pt>
                  <c:pt idx="24">
                    <c:v>$0.16 </c:v>
                  </c:pt>
                  <c:pt idx="25">
                    <c:v>$0.15 </c:v>
                  </c:pt>
                  <c:pt idx="26">
                    <c:v>$0.15 </c:v>
                  </c:pt>
                  <c:pt idx="27">
                    <c:v>$0.17 </c:v>
                  </c:pt>
                  <c:pt idx="28">
                    <c:v>$0.07 </c:v>
                  </c:pt>
                  <c:pt idx="29">
                    <c:v>$0.07 </c:v>
                  </c:pt>
                  <c:pt idx="30">
                    <c:v>$0.10 </c:v>
                  </c:pt>
                  <c:pt idx="31">
                    <c:v>$0.17 </c:v>
                  </c:pt>
                  <c:pt idx="32">
                    <c:v>$0.07 </c:v>
                  </c:pt>
                  <c:pt idx="33">
                    <c:v>$0.06 </c:v>
                  </c:pt>
                  <c:pt idx="34">
                    <c:v>$0.11 </c:v>
                  </c:pt>
                  <c:pt idx="35">
                    <c:v>$0.05 </c:v>
                  </c:pt>
                  <c:pt idx="36">
                    <c:v>$0.16 </c:v>
                  </c:pt>
                  <c:pt idx="37">
                    <c:v>$0.13 </c:v>
                  </c:pt>
                  <c:pt idx="38">
                    <c:v>$0.18 </c:v>
                  </c:pt>
                  <c:pt idx="39">
                    <c:v>$0.12 </c:v>
                  </c:pt>
                  <c:pt idx="40">
                    <c:v>$0.14 </c:v>
                  </c:pt>
                  <c:pt idx="41">
                    <c:v>$0.13 </c:v>
                  </c:pt>
                  <c:pt idx="42">
                    <c:v>$0.09 </c:v>
                  </c:pt>
                  <c:pt idx="43">
                    <c:v>$0.08 </c:v>
                  </c:pt>
                  <c:pt idx="44">
                    <c:v>$0.10 </c:v>
                  </c:pt>
                  <c:pt idx="45">
                    <c:v>$0.19 </c:v>
                  </c:pt>
                  <c:pt idx="46">
                    <c:v>$0.10 </c:v>
                  </c:pt>
                  <c:pt idx="47">
                    <c:v>$0.23 </c:v>
                  </c:pt>
                  <c:pt idx="48">
                    <c:v>$0.08 </c:v>
                  </c:pt>
                  <c:pt idx="49">
                    <c:v>$0.06 </c:v>
                  </c:pt>
                  <c:pt idx="50">
                    <c:v>$0.10 </c:v>
                  </c:pt>
                  <c:pt idx="51">
                    <c:v>$0.06 </c:v>
                  </c:pt>
                  <c:pt idx="52">
                    <c:v>$0.06 </c:v>
                  </c:pt>
                  <c:pt idx="53">
                    <c:v>$0.07 </c:v>
                  </c:pt>
                  <c:pt idx="54">
                    <c:v>$0.07 </c:v>
                  </c:pt>
                  <c:pt idx="55">
                    <c:v>$0.05 </c:v>
                  </c:pt>
                  <c:pt idx="56">
                    <c:v>$0.11 </c:v>
                  </c:pt>
                  <c:pt idx="57">
                    <c:v>$0.04 </c:v>
                  </c:pt>
                  <c:pt idx="58">
                    <c:v>$0.07 </c:v>
                  </c:pt>
                  <c:pt idx="59">
                    <c:v>$0.07 </c:v>
                  </c:pt>
                  <c:pt idx="60">
                    <c:v>$0.03 </c:v>
                  </c:pt>
                  <c:pt idx="61">
                    <c:v>$0.15 </c:v>
                  </c:pt>
                  <c:pt idx="62">
                    <c:v>$0.07 </c:v>
                  </c:pt>
                  <c:pt idx="63">
                    <c:v>$0.15 </c:v>
                  </c:pt>
                  <c:pt idx="64">
                    <c:v>$0.08 </c:v>
                  </c:pt>
                  <c:pt idx="65">
                    <c:v>$0.07 </c:v>
                  </c:pt>
                  <c:pt idx="66">
                    <c:v>$0.12 </c:v>
                  </c:pt>
                  <c:pt idx="67">
                    <c:v>$0.12 </c:v>
                  </c:pt>
                  <c:pt idx="68">
                    <c:v>$0.05 </c:v>
                  </c:pt>
                  <c:pt idx="69">
                    <c:v>$0.11 </c:v>
                  </c:pt>
                  <c:pt idx="70">
                    <c:v>$0.06 </c:v>
                  </c:pt>
                  <c:pt idx="71">
                    <c:v>$0.10 </c:v>
                  </c:pt>
                  <c:pt idx="72">
                    <c:v>$0.06 </c:v>
                  </c:pt>
                  <c:pt idx="73">
                    <c:v>$0.15 </c:v>
                  </c:pt>
                  <c:pt idx="74">
                    <c:v>$0.05 </c:v>
                  </c:pt>
                  <c:pt idx="75">
                    <c:v>$0.07 </c:v>
                  </c:pt>
                  <c:pt idx="76">
                    <c:v>$0.08 </c:v>
                  </c:pt>
                  <c:pt idx="77">
                    <c:v>$0.04 </c:v>
                  </c:pt>
                  <c:pt idx="78">
                    <c:v>$0.09 </c:v>
                  </c:pt>
                  <c:pt idx="79">
                    <c:v>$0.04 </c:v>
                  </c:pt>
                  <c:pt idx="80">
                    <c:v>$0.07 </c:v>
                  </c:pt>
                  <c:pt idx="81">
                    <c:v>$0.08 </c:v>
                  </c:pt>
                  <c:pt idx="82">
                    <c:v>$0.05 </c:v>
                  </c:pt>
                  <c:pt idx="83">
                    <c:v>$0.06 </c:v>
                  </c:pt>
                  <c:pt idx="84">
                    <c:v>$0.06 </c:v>
                  </c:pt>
                  <c:pt idx="85">
                    <c:v>$0.08 </c:v>
                  </c:pt>
                  <c:pt idx="86">
                    <c:v>$0.18 </c:v>
                  </c:pt>
                  <c:pt idx="87">
                    <c:v>$0.14 </c:v>
                  </c:pt>
                  <c:pt idx="88">
                    <c:v>$0.07 </c:v>
                  </c:pt>
                  <c:pt idx="89">
                    <c:v>$0.05 </c:v>
                  </c:pt>
                  <c:pt idx="90">
                    <c:v>$0.07 </c:v>
                  </c:pt>
                  <c:pt idx="91">
                    <c:v>$0.05 </c:v>
                  </c:pt>
                  <c:pt idx="92">
                    <c:v>$0.10 </c:v>
                  </c:pt>
                  <c:pt idx="93">
                    <c:v>$0.07 </c:v>
                  </c:pt>
                  <c:pt idx="94">
                    <c:v>$0.08 </c:v>
                  </c:pt>
                  <c:pt idx="95">
                    <c:v>$0.11 </c:v>
                  </c:pt>
                  <c:pt idx="96">
                    <c:v>$0.06 </c:v>
                  </c:pt>
                  <c:pt idx="97">
                    <c:v>$0.09 </c:v>
                  </c:pt>
                  <c:pt idx="98">
                    <c:v>$0.13 </c:v>
                  </c:pt>
                  <c:pt idx="99">
                    <c:v>$0.07 </c:v>
                  </c:pt>
                  <c:pt idx="100">
                    <c:v>$0.05 </c:v>
                  </c:pt>
                  <c:pt idx="101">
                    <c:v>$0.04 </c:v>
                  </c:pt>
                  <c:pt idx="102">
                    <c:v>$0.05 </c:v>
                  </c:pt>
                  <c:pt idx="103">
                    <c:v>$0.10 </c:v>
                  </c:pt>
                  <c:pt idx="104">
                    <c:v>$0.05 </c:v>
                  </c:pt>
                  <c:pt idx="105">
                    <c:v>$0.04 </c:v>
                  </c:pt>
                  <c:pt idx="106">
                    <c:v>$0.06 </c:v>
                  </c:pt>
                  <c:pt idx="107">
                    <c:v>$0.04 </c:v>
                  </c:pt>
                  <c:pt idx="108">
                    <c:v>$0.04 </c:v>
                  </c:pt>
                  <c:pt idx="109">
                    <c:v>$0.07 </c:v>
                  </c:pt>
                  <c:pt idx="110">
                    <c:v>$0.07 </c:v>
                  </c:pt>
                  <c:pt idx="111">
                    <c:v>$0.06 </c:v>
                  </c:pt>
                  <c:pt idx="112">
                    <c:v>$0.10 </c:v>
                  </c:pt>
                  <c:pt idx="113">
                    <c:v>$0.06 </c:v>
                  </c:pt>
                  <c:pt idx="114">
                    <c:v>$0.06 </c:v>
                  </c:pt>
                  <c:pt idx="115">
                    <c:v>$0.07 </c:v>
                  </c:pt>
                  <c:pt idx="116">
                    <c:v>$0.07 </c:v>
                  </c:pt>
                  <c:pt idx="117">
                    <c:v>$0.08 </c:v>
                  </c:pt>
                  <c:pt idx="118">
                    <c:v>$0.03 </c:v>
                  </c:pt>
                  <c:pt idx="119">
                    <c:v>$0.07 </c:v>
                  </c:pt>
                  <c:pt idx="120">
                    <c:v>$0.05 </c:v>
                  </c:pt>
                  <c:pt idx="121">
                    <c:v>$0.05 </c:v>
                  </c:pt>
                  <c:pt idx="122">
                    <c:v>$0.09 </c:v>
                  </c:pt>
                  <c:pt idx="123">
                    <c:v>$0.07 </c:v>
                  </c:pt>
                  <c:pt idx="124">
                    <c:v>$0.08 </c:v>
                  </c:pt>
                  <c:pt idx="125">
                    <c:v>$0.06 </c:v>
                  </c:pt>
                  <c:pt idx="126">
                    <c:v>$0.07 </c:v>
                  </c:pt>
                  <c:pt idx="127">
                    <c:v>$0.05 </c:v>
                  </c:pt>
                  <c:pt idx="128">
                    <c:v>$0.05 </c:v>
                  </c:pt>
                  <c:pt idx="129">
                    <c:v>$0.09 </c:v>
                  </c:pt>
                  <c:pt idx="130">
                    <c:v>$0.07 </c:v>
                  </c:pt>
                  <c:pt idx="131">
                    <c:v>$0.07 </c:v>
                  </c:pt>
                  <c:pt idx="132">
                    <c:v>$0.05 </c:v>
                  </c:pt>
                  <c:pt idx="133">
                    <c:v>$0.04 </c:v>
                  </c:pt>
                  <c:pt idx="134">
                    <c:v>$0.05 </c:v>
                  </c:pt>
                  <c:pt idx="135">
                    <c:v>$0.07 </c:v>
                  </c:pt>
                  <c:pt idx="136">
                    <c:v>$0.05 </c:v>
                  </c:pt>
                  <c:pt idx="137">
                    <c:v>$0.05 </c:v>
                  </c:pt>
                  <c:pt idx="138">
                    <c:v>$0.07 </c:v>
                  </c:pt>
                  <c:pt idx="139">
                    <c:v>$0.04 </c:v>
                  </c:pt>
                </c:lvl>
                <c:lvl>
                  <c:pt idx="0">
                    <c:v>$52,632 </c:v>
                  </c:pt>
                  <c:pt idx="1">
                    <c:v>$22,436 </c:v>
                  </c:pt>
                  <c:pt idx="2">
                    <c:v>$11,667 </c:v>
                  </c:pt>
                  <c:pt idx="3">
                    <c:v>$11,667 </c:v>
                  </c:pt>
                  <c:pt idx="4">
                    <c:v>$9,195 </c:v>
                  </c:pt>
                  <c:pt idx="5">
                    <c:v>$10,920 </c:v>
                  </c:pt>
                  <c:pt idx="6">
                    <c:v>$10,377 </c:v>
                  </c:pt>
                  <c:pt idx="7">
                    <c:v>$7,075 </c:v>
                  </c:pt>
                  <c:pt idx="8">
                    <c:v>$8,962 </c:v>
                  </c:pt>
                  <c:pt idx="9">
                    <c:v>$6,061 </c:v>
                  </c:pt>
                  <c:pt idx="10">
                    <c:v>$6,667 </c:v>
                  </c:pt>
                  <c:pt idx="11">
                    <c:v>$6,250 </c:v>
                  </c:pt>
                  <c:pt idx="12">
                    <c:v>$3,125 </c:v>
                  </c:pt>
                  <c:pt idx="13">
                    <c:v>$15,707 </c:v>
                  </c:pt>
                  <c:pt idx="14">
                    <c:v>$6,250 </c:v>
                  </c:pt>
                  <c:pt idx="15">
                    <c:v>$11,330 </c:v>
                  </c:pt>
                  <c:pt idx="16">
                    <c:v>$6,443 </c:v>
                  </c:pt>
                  <c:pt idx="17">
                    <c:v>$5,909 </c:v>
                  </c:pt>
                  <c:pt idx="18">
                    <c:v>$8,257 </c:v>
                  </c:pt>
                  <c:pt idx="19">
                    <c:v>$7,547 </c:v>
                  </c:pt>
                  <c:pt idx="20">
                    <c:v>$4,505 </c:v>
                  </c:pt>
                  <c:pt idx="21">
                    <c:v>$5,263 </c:v>
                  </c:pt>
                  <c:pt idx="22">
                    <c:v>$8,246 </c:v>
                  </c:pt>
                  <c:pt idx="23">
                    <c:v>$6,500 </c:v>
                  </c:pt>
                  <c:pt idx="24">
                    <c:v>$7,000 </c:v>
                  </c:pt>
                  <c:pt idx="25">
                    <c:v>$6,750 </c:v>
                  </c:pt>
                  <c:pt idx="26">
                    <c:v>$6,500 </c:v>
                  </c:pt>
                  <c:pt idx="27">
                    <c:v>$7,246 </c:v>
                  </c:pt>
                  <c:pt idx="28">
                    <c:v>$3,034 </c:v>
                  </c:pt>
                  <c:pt idx="29">
                    <c:v>$3,261 </c:v>
                  </c:pt>
                  <c:pt idx="30">
                    <c:v>$4,225 </c:v>
                  </c:pt>
                  <c:pt idx="31">
                    <c:v>$7,287 </c:v>
                  </c:pt>
                  <c:pt idx="32">
                    <c:v>$3,205 </c:v>
                  </c:pt>
                  <c:pt idx="33">
                    <c:v>$2,400 </c:v>
                  </c:pt>
                  <c:pt idx="34">
                    <c:v>$4,900 </c:v>
                  </c:pt>
                  <c:pt idx="35">
                    <c:v>$2,200 </c:v>
                  </c:pt>
                  <c:pt idx="36">
                    <c:v>$7,000 </c:v>
                  </c:pt>
                  <c:pt idx="37">
                    <c:v>$5,455 </c:v>
                  </c:pt>
                  <c:pt idx="38">
                    <c:v>$7,798 </c:v>
                  </c:pt>
                  <c:pt idx="39">
                    <c:v>$5,197 </c:v>
                  </c:pt>
                  <c:pt idx="40">
                    <c:v>$6,113 </c:v>
                  </c:pt>
                  <c:pt idx="41">
                    <c:v>$5,477 </c:v>
                  </c:pt>
                  <c:pt idx="42">
                    <c:v>$3,900 </c:v>
                  </c:pt>
                  <c:pt idx="43">
                    <c:v>$3,360 </c:v>
                  </c:pt>
                  <c:pt idx="44">
                    <c:v>$4,532 </c:v>
                  </c:pt>
                  <c:pt idx="45">
                    <c:v>$8,410 </c:v>
                  </c:pt>
                  <c:pt idx="46">
                    <c:v>$4,274 </c:v>
                  </c:pt>
                  <c:pt idx="47">
                    <c:v>$10,020 </c:v>
                  </c:pt>
                  <c:pt idx="48">
                    <c:v>$3,400 </c:v>
                  </c:pt>
                  <c:pt idx="49">
                    <c:v>$2,700 </c:v>
                  </c:pt>
                  <c:pt idx="50">
                    <c:v>$4,500 </c:v>
                  </c:pt>
                  <c:pt idx="51">
                    <c:v>$2,500 </c:v>
                  </c:pt>
                  <c:pt idx="52">
                    <c:v>$2,800 </c:v>
                  </c:pt>
                  <c:pt idx="53">
                    <c:v>$2,900 </c:v>
                  </c:pt>
                  <c:pt idx="54">
                    <c:v>$3,077 </c:v>
                  </c:pt>
                  <c:pt idx="55">
                    <c:v>$2,000 </c:v>
                  </c:pt>
                  <c:pt idx="56">
                    <c:v>$4,990 </c:v>
                  </c:pt>
                  <c:pt idx="57">
                    <c:v>$1,950 </c:v>
                  </c:pt>
                  <c:pt idx="58">
                    <c:v>$3,077 </c:v>
                  </c:pt>
                  <c:pt idx="59">
                    <c:v>$3,147 </c:v>
                  </c:pt>
                  <c:pt idx="60">
                    <c:v>$1,497 </c:v>
                  </c:pt>
                  <c:pt idx="61">
                    <c:v>$6,683 </c:v>
                  </c:pt>
                  <c:pt idx="62">
                    <c:v>$2,965 </c:v>
                  </c:pt>
                  <c:pt idx="63">
                    <c:v>$6,436 </c:v>
                  </c:pt>
                  <c:pt idx="64">
                    <c:v>$3,465 </c:v>
                  </c:pt>
                  <c:pt idx="65">
                    <c:v>$2,960 </c:v>
                  </c:pt>
                  <c:pt idx="66">
                    <c:v>$5,147 </c:v>
                  </c:pt>
                  <c:pt idx="67">
                    <c:v>$5,030 </c:v>
                  </c:pt>
                  <c:pt idx="68">
                    <c:v>$2,134 </c:v>
                  </c:pt>
                  <c:pt idx="69">
                    <c:v>$4,584 </c:v>
                  </c:pt>
                  <c:pt idx="70">
                    <c:v>$2,500 </c:v>
                  </c:pt>
                  <c:pt idx="71">
                    <c:v>$4,558 </c:v>
                  </c:pt>
                  <c:pt idx="72">
                    <c:v>$2,632 </c:v>
                  </c:pt>
                  <c:pt idx="73">
                    <c:v>$6,743 </c:v>
                  </c:pt>
                  <c:pt idx="74">
                    <c:v>$2,063 </c:v>
                  </c:pt>
                  <c:pt idx="75">
                    <c:v>$3,006 </c:v>
                  </c:pt>
                  <c:pt idx="76">
                    <c:v>$3,540 </c:v>
                  </c:pt>
                  <c:pt idx="77">
                    <c:v>$1,615 </c:v>
                  </c:pt>
                  <c:pt idx="78">
                    <c:v>$3,731 </c:v>
                  </c:pt>
                  <c:pt idx="79">
                    <c:v>$1,822 </c:v>
                  </c:pt>
                  <c:pt idx="80">
                    <c:v>$3,243 </c:v>
                  </c:pt>
                  <c:pt idx="81">
                    <c:v>$3,439 </c:v>
                  </c:pt>
                  <c:pt idx="82">
                    <c:v>$2,225 </c:v>
                  </c:pt>
                  <c:pt idx="83">
                    <c:v>$2,656 </c:v>
                  </c:pt>
                  <c:pt idx="84">
                    <c:v>$2,645 </c:v>
                  </c:pt>
                  <c:pt idx="85">
                    <c:v>$3,576 </c:v>
                  </c:pt>
                  <c:pt idx="86">
                    <c:v>$7,799 </c:v>
                  </c:pt>
                  <c:pt idx="87">
                    <c:v>$5,995 </c:v>
                  </c:pt>
                  <c:pt idx="88">
                    <c:v>$3,007 </c:v>
                  </c:pt>
                  <c:pt idx="89">
                    <c:v>$2,392 </c:v>
                  </c:pt>
                  <c:pt idx="90">
                    <c:v>$2,897 </c:v>
                  </c:pt>
                  <c:pt idx="91">
                    <c:v>$2,083 </c:v>
                  </c:pt>
                  <c:pt idx="92">
                    <c:v>$4,430 </c:v>
                  </c:pt>
                  <c:pt idx="93">
                    <c:v>$3,012 </c:v>
                  </c:pt>
                  <c:pt idx="94">
                    <c:v>$3,663 </c:v>
                  </c:pt>
                  <c:pt idx="95">
                    <c:v>$4,615 </c:v>
                  </c:pt>
                  <c:pt idx="96">
                    <c:v>$2,821 </c:v>
                  </c:pt>
                  <c:pt idx="97">
                    <c:v>$4,026 </c:v>
                  </c:pt>
                  <c:pt idx="98">
                    <c:v>$5,594 </c:v>
                  </c:pt>
                  <c:pt idx="99">
                    <c:v>$2,900 </c:v>
                  </c:pt>
                  <c:pt idx="100">
                    <c:v>$2,045 </c:v>
                  </c:pt>
                  <c:pt idx="101">
                    <c:v>$1,900 </c:v>
                  </c:pt>
                  <c:pt idx="102">
                    <c:v>$2,357 </c:v>
                  </c:pt>
                  <c:pt idx="103">
                    <c:v>$4,520 </c:v>
                  </c:pt>
                  <c:pt idx="104">
                    <c:v>$2,317 </c:v>
                  </c:pt>
                  <c:pt idx="105">
                    <c:v>$1,821 </c:v>
                  </c:pt>
                  <c:pt idx="106">
                    <c:v>$2,459 </c:v>
                  </c:pt>
                  <c:pt idx="107">
                    <c:v>$1,565 </c:v>
                  </c:pt>
                  <c:pt idx="108">
                    <c:v>$1,714 </c:v>
                  </c:pt>
                  <c:pt idx="109">
                    <c:v>$2,836 </c:v>
                  </c:pt>
                  <c:pt idx="110">
                    <c:v>$3,000 </c:v>
                  </c:pt>
                  <c:pt idx="111">
                    <c:v>$2,663 </c:v>
                  </c:pt>
                  <c:pt idx="112">
                    <c:v>$4,526 </c:v>
                  </c:pt>
                  <c:pt idx="113">
                    <c:v>$2,446 </c:v>
                  </c:pt>
                  <c:pt idx="114">
                    <c:v>$2,417 </c:v>
                  </c:pt>
                  <c:pt idx="115">
                    <c:v>$2,933 </c:v>
                  </c:pt>
                  <c:pt idx="116">
                    <c:v>$3,258 </c:v>
                  </c:pt>
                  <c:pt idx="117">
                    <c:v>$3,318 </c:v>
                  </c:pt>
                  <c:pt idx="118">
                    <c:v>$1,253 </c:v>
                  </c:pt>
                  <c:pt idx="119">
                    <c:v>$3,077 </c:v>
                  </c:pt>
                  <c:pt idx="120">
                    <c:v>$2,125 </c:v>
                  </c:pt>
                  <c:pt idx="121">
                    <c:v>$2,375 </c:v>
                  </c:pt>
                  <c:pt idx="122">
                    <c:v>$3,947 </c:v>
                  </c:pt>
                  <c:pt idx="123">
                    <c:v>$3,000 </c:v>
                  </c:pt>
                  <c:pt idx="124">
                    <c:v>$3,684 </c:v>
                  </c:pt>
                  <c:pt idx="125">
                    <c:v>$2,729 </c:v>
                  </c:pt>
                  <c:pt idx="126">
                    <c:v>$3,098 </c:v>
                  </c:pt>
                  <c:pt idx="127">
                    <c:v>$2,104 </c:v>
                  </c:pt>
                  <c:pt idx="128">
                    <c:v>$1,962 </c:v>
                  </c:pt>
                  <c:pt idx="129">
                    <c:v>$4,021 </c:v>
                  </c:pt>
                  <c:pt idx="130">
                    <c:v>$3,265 </c:v>
                  </c:pt>
                  <c:pt idx="131">
                    <c:v>$2,904 </c:v>
                  </c:pt>
                  <c:pt idx="132">
                    <c:v>$2,011 </c:v>
                  </c:pt>
                  <c:pt idx="133">
                    <c:v>$1,652 </c:v>
                  </c:pt>
                  <c:pt idx="134">
                    <c:v>$2,071 </c:v>
                  </c:pt>
                  <c:pt idx="135">
                    <c:v>$3,086 </c:v>
                  </c:pt>
                  <c:pt idx="136">
                    <c:v>$2,285 </c:v>
                  </c:pt>
                  <c:pt idx="137">
                    <c:v>$2,000 </c:v>
                  </c:pt>
                  <c:pt idx="138">
                    <c:v>$3,165 </c:v>
                  </c:pt>
                  <c:pt idx="139">
                    <c:v>$1,826 </c:v>
                  </c:pt>
                </c:lvl>
                <c:lvl>
                  <c:pt idx="0">
                    <c:v>$200 </c:v>
                  </c:pt>
                  <c:pt idx="1">
                    <c:v>$87 </c:v>
                  </c:pt>
                  <c:pt idx="2">
                    <c:v>$71 </c:v>
                  </c:pt>
                  <c:pt idx="3">
                    <c:v>$71 </c:v>
                  </c:pt>
                  <c:pt idx="4">
                    <c:v>$48 </c:v>
                  </c:pt>
                  <c:pt idx="5">
                    <c:v>$52 </c:v>
                  </c:pt>
                  <c:pt idx="6">
                    <c:v>$69 </c:v>
                  </c:pt>
                  <c:pt idx="7">
                    <c:v>$35 </c:v>
                  </c:pt>
                  <c:pt idx="8">
                    <c:v>$38 </c:v>
                  </c:pt>
                  <c:pt idx="9">
                    <c:v>$34 </c:v>
                  </c:pt>
                  <c:pt idx="10">
                    <c:v>$60 </c:v>
                  </c:pt>
                  <c:pt idx="11">
                    <c:v>$58 </c:v>
                  </c:pt>
                  <c:pt idx="12">
                    <c:v>$26 </c:v>
                  </c:pt>
                  <c:pt idx="13">
                    <c:v>$186 </c:v>
                  </c:pt>
                  <c:pt idx="14">
                    <c:v>$66 </c:v>
                  </c:pt>
                  <c:pt idx="15">
                    <c:v>$66 </c:v>
                  </c:pt>
                  <c:pt idx="16">
                    <c:v>$22 </c:v>
                  </c:pt>
                  <c:pt idx="17">
                    <c:v>$39 </c:v>
                  </c:pt>
                  <c:pt idx="18">
                    <c:v>$60 </c:v>
                  </c:pt>
                  <c:pt idx="19">
                    <c:v>$117 </c:v>
                  </c:pt>
                  <c:pt idx="20">
                    <c:v>$46 </c:v>
                  </c:pt>
                  <c:pt idx="21">
                    <c:v>$18 </c:v>
                  </c:pt>
                  <c:pt idx="22">
                    <c:v>$28 </c:v>
                  </c:pt>
                  <c:pt idx="23">
                    <c:v>$98 </c:v>
                  </c:pt>
                  <c:pt idx="24">
                    <c:v>$106 </c:v>
                  </c:pt>
                  <c:pt idx="25">
                    <c:v>$102 </c:v>
                  </c:pt>
                  <c:pt idx="26">
                    <c:v>$98 </c:v>
                  </c:pt>
                  <c:pt idx="27">
                    <c:v>$97 </c:v>
                  </c:pt>
                  <c:pt idx="28">
                    <c:v>$57 </c:v>
                  </c:pt>
                  <c:pt idx="29">
                    <c:v>$48 </c:v>
                  </c:pt>
                  <c:pt idx="30">
                    <c:v>$62 </c:v>
                  </c:pt>
                  <c:pt idx="31">
                    <c:v>$78 </c:v>
                  </c:pt>
                  <c:pt idx="32">
                    <c:v>$45 </c:v>
                  </c:pt>
                  <c:pt idx="33">
                    <c:v>$72 </c:v>
                  </c:pt>
                  <c:pt idx="34">
                    <c:v>$73 </c:v>
                  </c:pt>
                  <c:pt idx="35">
                    <c:v>$17 </c:v>
                  </c:pt>
                  <c:pt idx="36">
                    <c:v>$79 </c:v>
                  </c:pt>
                  <c:pt idx="37">
                    <c:v>$82 </c:v>
                  </c:pt>
                  <c:pt idx="38">
                    <c:v>$57 </c:v>
                  </c:pt>
                  <c:pt idx="39">
                    <c:v>$30 </c:v>
                  </c:pt>
                  <c:pt idx="40">
                    <c:v>$88 </c:v>
                  </c:pt>
                  <c:pt idx="41">
                    <c:v>$38 </c:v>
                  </c:pt>
                  <c:pt idx="42">
                    <c:v>$45 </c:v>
                  </c:pt>
                  <c:pt idx="43">
                    <c:v>$33 </c:v>
                  </c:pt>
                  <c:pt idx="44">
                    <c:v>$26 </c:v>
                  </c:pt>
                  <c:pt idx="45">
                    <c:v>$74 </c:v>
                  </c:pt>
                  <c:pt idx="46">
                    <c:v>$82 </c:v>
                  </c:pt>
                  <c:pt idx="47">
                    <c:v>$153 </c:v>
                  </c:pt>
                  <c:pt idx="48">
                    <c:v>$103 </c:v>
                  </c:pt>
                  <c:pt idx="49">
                    <c:v>$82 </c:v>
                  </c:pt>
                  <c:pt idx="50">
                    <c:v>$53 </c:v>
                  </c:pt>
                  <c:pt idx="51">
                    <c:v>$76 </c:v>
                  </c:pt>
                  <c:pt idx="52">
                    <c:v>$85 </c:v>
                  </c:pt>
                  <c:pt idx="53">
                    <c:v>$44 </c:v>
                  </c:pt>
                  <c:pt idx="54">
                    <c:v>$91 </c:v>
                  </c:pt>
                  <c:pt idx="55">
                    <c:v>$61 </c:v>
                  </c:pt>
                  <c:pt idx="56">
                    <c:v>$144 </c:v>
                  </c:pt>
                  <c:pt idx="57">
                    <c:v>$59 </c:v>
                  </c:pt>
                  <c:pt idx="58">
                    <c:v>$91 </c:v>
                  </c:pt>
                  <c:pt idx="59">
                    <c:v>$48 </c:v>
                  </c:pt>
                  <c:pt idx="60">
                    <c:v>$45 </c:v>
                  </c:pt>
                  <c:pt idx="61">
                    <c:v>$137 </c:v>
                  </c:pt>
                  <c:pt idx="62">
                    <c:v>$88 </c:v>
                  </c:pt>
                  <c:pt idx="63">
                    <c:v>$201 </c:v>
                  </c:pt>
                  <c:pt idx="64">
                    <c:v>$105 </c:v>
                  </c:pt>
                  <c:pt idx="65">
                    <c:v>$90 </c:v>
                  </c:pt>
                  <c:pt idx="66">
                    <c:v>$87 </c:v>
                  </c:pt>
                  <c:pt idx="67">
                    <c:v>$110 </c:v>
                  </c:pt>
                  <c:pt idx="68">
                    <c:v>$44 </c:v>
                  </c:pt>
                  <c:pt idx="69">
                    <c:v>$48 </c:v>
                  </c:pt>
                  <c:pt idx="70">
                    <c:v>$80 </c:v>
                  </c:pt>
                  <c:pt idx="71">
                    <c:v>$64 </c:v>
                  </c:pt>
                  <c:pt idx="72">
                    <c:v>$72 </c:v>
                  </c:pt>
                  <c:pt idx="73">
                    <c:v>$83 </c:v>
                  </c:pt>
                  <c:pt idx="74">
                    <c:v>$43 </c:v>
                  </c:pt>
                  <c:pt idx="75">
                    <c:v>$76 </c:v>
                  </c:pt>
                  <c:pt idx="76">
                    <c:v>$25 </c:v>
                  </c:pt>
                  <c:pt idx="77">
                    <c:v>$95 </c:v>
                  </c:pt>
                  <c:pt idx="78">
                    <c:v>$154 </c:v>
                  </c:pt>
                  <c:pt idx="79">
                    <c:v>$93 </c:v>
                  </c:pt>
                  <c:pt idx="80">
                    <c:v>$143 </c:v>
                  </c:pt>
                  <c:pt idx="81">
                    <c:v>$76 </c:v>
                  </c:pt>
                  <c:pt idx="82">
                    <c:v>$32 </c:v>
                  </c:pt>
                  <c:pt idx="83">
                    <c:v>$79 </c:v>
                  </c:pt>
                  <c:pt idx="84">
                    <c:v>$68 </c:v>
                  </c:pt>
                  <c:pt idx="85">
                    <c:v>$113 </c:v>
                  </c:pt>
                  <c:pt idx="86">
                    <c:v>$89 </c:v>
                  </c:pt>
                  <c:pt idx="87">
                    <c:v>$22 </c:v>
                  </c:pt>
                  <c:pt idx="88">
                    <c:v>$36 </c:v>
                  </c:pt>
                  <c:pt idx="89">
                    <c:v>$51 </c:v>
                  </c:pt>
                  <c:pt idx="90">
                    <c:v>$66 </c:v>
                  </c:pt>
                  <c:pt idx="91">
                    <c:v>$30 </c:v>
                  </c:pt>
                  <c:pt idx="92">
                    <c:v>$133 </c:v>
                  </c:pt>
                  <c:pt idx="93">
                    <c:v>$91 </c:v>
                  </c:pt>
                  <c:pt idx="94">
                    <c:v>$34 </c:v>
                  </c:pt>
                  <c:pt idx="95">
                    <c:v>$136 </c:v>
                  </c:pt>
                  <c:pt idx="96">
                    <c:v>$83 </c:v>
                  </c:pt>
                  <c:pt idx="97">
                    <c:v>$485 </c:v>
                  </c:pt>
                  <c:pt idx="98">
                    <c:v>$54 </c:v>
                  </c:pt>
                  <c:pt idx="99">
                    <c:v>$88 </c:v>
                  </c:pt>
                  <c:pt idx="100">
                    <c:v>$907 </c:v>
                  </c:pt>
                  <c:pt idx="101">
                    <c:v>$58 </c:v>
                  </c:pt>
                  <c:pt idx="102">
                    <c:v>$68 </c:v>
                  </c:pt>
                  <c:pt idx="103">
                    <c:v>$558 </c:v>
                  </c:pt>
                  <c:pt idx="104">
                    <c:v>$1,082 </c:v>
                  </c:pt>
                  <c:pt idx="105">
                    <c:v>$133 </c:v>
                  </c:pt>
                  <c:pt idx="106">
                    <c:v>$180 </c:v>
                  </c:pt>
                  <c:pt idx="107">
                    <c:v>$69 </c:v>
                  </c:pt>
                  <c:pt idx="108">
                    <c:v>$22 </c:v>
                  </c:pt>
                  <c:pt idx="109">
                    <c:v>$121 </c:v>
                  </c:pt>
                  <c:pt idx="110">
                    <c:v>$184 </c:v>
                  </c:pt>
                  <c:pt idx="111">
                    <c:v>$163 </c:v>
                  </c:pt>
                  <c:pt idx="112">
                    <c:v>$156 </c:v>
                  </c:pt>
                  <c:pt idx="113">
                    <c:v>$68 </c:v>
                  </c:pt>
                  <c:pt idx="114">
                    <c:v>$47 </c:v>
                  </c:pt>
                  <c:pt idx="115">
                    <c:v>$95 </c:v>
                  </c:pt>
                  <c:pt idx="116">
                    <c:v>$48 </c:v>
                  </c:pt>
                  <c:pt idx="117">
                    <c:v>$197 </c:v>
                  </c:pt>
                  <c:pt idx="118">
                    <c:v>$38 </c:v>
                  </c:pt>
                  <c:pt idx="119">
                    <c:v>$91 </c:v>
                  </c:pt>
                  <c:pt idx="120">
                    <c:v>$80 </c:v>
                  </c:pt>
                  <c:pt idx="121">
                    <c:v>$146 </c:v>
                  </c:pt>
                  <c:pt idx="122">
                    <c:v>$57 </c:v>
                  </c:pt>
                  <c:pt idx="123">
                    <c:v>$91 </c:v>
                  </c:pt>
                  <c:pt idx="124">
                    <c:v>$53 </c:v>
                  </c:pt>
                  <c:pt idx="125">
                    <c:v>$75 </c:v>
                  </c:pt>
                  <c:pt idx="126">
                    <c:v>$106 </c:v>
                  </c:pt>
                  <c:pt idx="127">
                    <c:v>$65 </c:v>
                  </c:pt>
                  <c:pt idx="128">
                    <c:v>$60 </c:v>
                  </c:pt>
                  <c:pt idx="129">
                    <c:v>$113 </c:v>
                  </c:pt>
                  <c:pt idx="130">
                    <c:v>$121 </c:v>
                  </c:pt>
                  <c:pt idx="131">
                    <c:v>$149 </c:v>
                  </c:pt>
                  <c:pt idx="132">
                    <c:v>$271 </c:v>
                  </c:pt>
                  <c:pt idx="133">
                    <c:v>$222 </c:v>
                  </c:pt>
                  <c:pt idx="134">
                    <c:v>$148 </c:v>
                  </c:pt>
                  <c:pt idx="135">
                    <c:v>$359 </c:v>
                  </c:pt>
                  <c:pt idx="136">
                    <c:v>$80 </c:v>
                  </c:pt>
                  <c:pt idx="137">
                    <c:v>$61 </c:v>
                  </c:pt>
                  <c:pt idx="138">
                    <c:v>$189 </c:v>
                  </c:pt>
                  <c:pt idx="139">
                    <c:v>$90 </c:v>
                  </c:pt>
                </c:lvl>
                <c:lvl>
                  <c:pt idx="0">
                    <c:v>0.38 </c:v>
                  </c:pt>
                  <c:pt idx="1">
                    <c:v>0.39 </c:v>
                  </c:pt>
                  <c:pt idx="2">
                    <c:v>0.60 </c:v>
                  </c:pt>
                  <c:pt idx="3">
                    <c:v>0.77 </c:v>
                  </c:pt>
                  <c:pt idx="4">
                    <c:v>0.87 </c:v>
                  </c:pt>
                  <c:pt idx="5">
                    <c:v>0.87 </c:v>
                  </c:pt>
                  <c:pt idx="6">
                    <c:v>1.06 </c:v>
                  </c:pt>
                  <c:pt idx="7">
                    <c:v>1.22 </c:v>
                  </c:pt>
                  <c:pt idx="8">
                    <c:v>1.25 </c:v>
                  </c:pt>
                  <c:pt idx="9">
                    <c:v>1.32 </c:v>
                  </c:pt>
                  <c:pt idx="10">
                    <c:v>1.35 </c:v>
                  </c:pt>
                  <c:pt idx="11">
                    <c:v>1.44 </c:v>
                  </c:pt>
                  <c:pt idx="12">
                    <c:v>1.57 </c:v>
                  </c:pt>
                  <c:pt idx="13">
                    <c:v>1.91 </c:v>
                  </c:pt>
                  <c:pt idx="14">
                    <c:v>2.00 </c:v>
                  </c:pt>
                  <c:pt idx="15">
                    <c:v>2.29 </c:v>
                  </c:pt>
                  <c:pt idx="16">
                    <c:v>2.36 </c:v>
                  </c:pt>
                  <c:pt idx="17">
                    <c:v>2.46 </c:v>
                  </c:pt>
                  <c:pt idx="18">
                    <c:v>2.70 </c:v>
                  </c:pt>
                  <c:pt idx="19">
                    <c:v>3.18 </c:v>
                  </c:pt>
                  <c:pt idx="20">
                    <c:v>3.33 </c:v>
                  </c:pt>
                  <c:pt idx="21">
                    <c:v>3.50 </c:v>
                  </c:pt>
                  <c:pt idx="22">
                    <c:v>3.50 </c:v>
                  </c:pt>
                  <c:pt idx="23">
                    <c:v>4.00 </c:v>
                  </c:pt>
                  <c:pt idx="24">
                    <c:v>4.00 </c:v>
                  </c:pt>
                  <c:pt idx="25">
                    <c:v>4.00 </c:v>
                  </c:pt>
                  <c:pt idx="26">
                    <c:v>4.00 </c:v>
                  </c:pt>
                  <c:pt idx="27">
                    <c:v>4.14 </c:v>
                  </c:pt>
                  <c:pt idx="28">
                    <c:v>4.45 </c:v>
                  </c:pt>
                  <c:pt idx="29">
                    <c:v>4.60 </c:v>
                  </c:pt>
                  <c:pt idx="30">
                    <c:v>4.71 </c:v>
                  </c:pt>
                  <c:pt idx="31">
                    <c:v>4.78 </c:v>
                  </c:pt>
                  <c:pt idx="32">
                    <c:v>4.93 </c:v>
                  </c:pt>
                  <c:pt idx="33">
                    <c:v>5.00 </c:v>
                  </c:pt>
                  <c:pt idx="34">
                    <c:v>5.00 </c:v>
                  </c:pt>
                  <c:pt idx="35">
                    <c:v>5.00 </c:v>
                  </c:pt>
                  <c:pt idx="36">
                    <c:v>5.00 </c:v>
                  </c:pt>
                  <c:pt idx="37">
                    <c:v>5.19 </c:v>
                  </c:pt>
                  <c:pt idx="38">
                    <c:v>5.40 </c:v>
                  </c:pt>
                  <c:pt idx="39">
                    <c:v>5.58 </c:v>
                  </c:pt>
                  <c:pt idx="40">
                    <c:v>6.20 </c:v>
                  </c:pt>
                  <c:pt idx="41">
                    <c:v>6.39 </c:v>
                  </c:pt>
                  <c:pt idx="42">
                    <c:v>6.41 </c:v>
                  </c:pt>
                  <c:pt idx="43">
                    <c:v>7.44 </c:v>
                  </c:pt>
                  <c:pt idx="44">
                    <c:v>7.50 </c:v>
                  </c:pt>
                  <c:pt idx="45">
                    <c:v>8.18 </c:v>
                  </c:pt>
                  <c:pt idx="46">
                    <c:v>9.72 </c:v>
                  </c:pt>
                  <c:pt idx="47">
                    <c:v>9.97 </c:v>
                  </c:pt>
                  <c:pt idx="48">
                    <c:v>10.00 </c:v>
                  </c:pt>
                  <c:pt idx="49">
                    <c:v>10.00 </c:v>
                  </c:pt>
                  <c:pt idx="50">
                    <c:v>10.00 </c:v>
                  </c:pt>
                  <c:pt idx="51">
                    <c:v>10.00 </c:v>
                  </c:pt>
                  <c:pt idx="52">
                    <c:v>10.00 </c:v>
                  </c:pt>
                  <c:pt idx="53">
                    <c:v>10.00 </c:v>
                  </c:pt>
                  <c:pt idx="54">
                    <c:v>10.00 </c:v>
                  </c:pt>
                  <c:pt idx="55">
                    <c:v>10.00 </c:v>
                  </c:pt>
                  <c:pt idx="56">
                    <c:v>10.00 </c:v>
                  </c:pt>
                  <c:pt idx="57">
                    <c:v>10.00 </c:v>
                  </c:pt>
                  <c:pt idx="58">
                    <c:v>10.00 </c:v>
                  </c:pt>
                  <c:pt idx="59">
                    <c:v>10.01 </c:v>
                  </c:pt>
                  <c:pt idx="60">
                    <c:v>10.02 </c:v>
                  </c:pt>
                  <c:pt idx="61">
                    <c:v>10.03 </c:v>
                  </c:pt>
                  <c:pt idx="62">
                    <c:v>10.03 </c:v>
                  </c:pt>
                  <c:pt idx="63">
                    <c:v>10.10 </c:v>
                  </c:pt>
                  <c:pt idx="64">
                    <c:v>10.10 </c:v>
                  </c:pt>
                  <c:pt idx="65">
                    <c:v>10.10 </c:v>
                  </c:pt>
                  <c:pt idx="66">
                    <c:v>10.20 </c:v>
                  </c:pt>
                  <c:pt idx="67">
                    <c:v>10.29 </c:v>
                  </c:pt>
                  <c:pt idx="68">
                    <c:v>10.31 </c:v>
                  </c:pt>
                  <c:pt idx="69">
                    <c:v>10.45 </c:v>
                  </c:pt>
                  <c:pt idx="70">
                    <c:v>10.60 </c:v>
                  </c:pt>
                  <c:pt idx="71">
                    <c:v>10.97 </c:v>
                  </c:pt>
                  <c:pt idx="72">
                    <c:v>11.40 </c:v>
                  </c:pt>
                  <c:pt idx="73">
                    <c:v>11.87 </c:v>
                  </c:pt>
                  <c:pt idx="74">
                    <c:v>12.36 </c:v>
                  </c:pt>
                  <c:pt idx="75">
                    <c:v>12.64 </c:v>
                  </c:pt>
                  <c:pt idx="76">
                    <c:v>12.70 </c:v>
                  </c:pt>
                  <c:pt idx="77">
                    <c:v>13.00 </c:v>
                  </c:pt>
                  <c:pt idx="78">
                    <c:v>13.40 </c:v>
                  </c:pt>
                  <c:pt idx="79">
                    <c:v>13.72 </c:v>
                  </c:pt>
                  <c:pt idx="80">
                    <c:v>14.80 </c:v>
                  </c:pt>
                  <c:pt idx="81">
                    <c:v>15.04 </c:v>
                  </c:pt>
                  <c:pt idx="82">
                    <c:v>15.09 </c:v>
                  </c:pt>
                  <c:pt idx="83">
                    <c:v>15.25 </c:v>
                  </c:pt>
                  <c:pt idx="84">
                    <c:v>15.31 </c:v>
                  </c:pt>
                  <c:pt idx="85">
                    <c:v>16.04 </c:v>
                  </c:pt>
                  <c:pt idx="86">
                    <c:v>17.39 </c:v>
                  </c:pt>
                  <c:pt idx="87">
                    <c:v>17.70 </c:v>
                  </c:pt>
                  <c:pt idx="88">
                    <c:v>18.00 </c:v>
                  </c:pt>
                  <c:pt idx="89">
                    <c:v>18.81 </c:v>
                  </c:pt>
                  <c:pt idx="90">
                    <c:v>18.90 </c:v>
                  </c:pt>
                  <c:pt idx="91">
                    <c:v>19.70 </c:v>
                  </c:pt>
                  <c:pt idx="92">
                    <c:v>19.75 </c:v>
                  </c:pt>
                  <c:pt idx="93">
                    <c:v>19.92 </c:v>
                  </c:pt>
                  <c:pt idx="94">
                    <c:v>19.93 </c:v>
                  </c:pt>
                  <c:pt idx="95">
                    <c:v>20.00 </c:v>
                  </c:pt>
                  <c:pt idx="96">
                    <c:v>20.00 </c:v>
                  </c:pt>
                  <c:pt idx="97">
                    <c:v>20.00 </c:v>
                  </c:pt>
                  <c:pt idx="98">
                    <c:v>22.16 </c:v>
                  </c:pt>
                  <c:pt idx="99">
                    <c:v>22.20 </c:v>
                  </c:pt>
                  <c:pt idx="100">
                    <c:v>24.44 </c:v>
                  </c:pt>
                  <c:pt idx="101">
                    <c:v>25.00 </c:v>
                  </c:pt>
                  <c:pt idx="102">
                    <c:v>25.46 </c:v>
                  </c:pt>
                  <c:pt idx="103">
                    <c:v>26.55 </c:v>
                  </c:pt>
                  <c:pt idx="104">
                    <c:v>28.01 </c:v>
                  </c:pt>
                  <c:pt idx="105">
                    <c:v>28.67 </c:v>
                  </c:pt>
                  <c:pt idx="106">
                    <c:v>28.67 </c:v>
                  </c:pt>
                  <c:pt idx="107">
                    <c:v>28.75 </c:v>
                  </c:pt>
                  <c:pt idx="108">
                    <c:v>29.77 </c:v>
                  </c:pt>
                  <c:pt idx="109">
                    <c:v>29.97 </c:v>
                  </c:pt>
                  <c:pt idx="110">
                    <c:v>30.00 </c:v>
                  </c:pt>
                  <c:pt idx="111">
                    <c:v>30.00 </c:v>
                  </c:pt>
                  <c:pt idx="112">
                    <c:v>31.61 </c:v>
                  </c:pt>
                  <c:pt idx="113">
                    <c:v>37.00 </c:v>
                  </c:pt>
                  <c:pt idx="114">
                    <c:v>37.23 </c:v>
                  </c:pt>
                  <c:pt idx="115">
                    <c:v>37.50 </c:v>
                  </c:pt>
                  <c:pt idx="116">
                    <c:v>38.92 </c:v>
                  </c:pt>
                  <c:pt idx="117">
                    <c:v>39.48 </c:v>
                  </c:pt>
                  <c:pt idx="118">
                    <c:v>40.00 </c:v>
                  </c:pt>
                  <c:pt idx="119">
                    <c:v>40.00 </c:v>
                  </c:pt>
                  <c:pt idx="120">
                    <c:v>40.00 </c:v>
                  </c:pt>
                  <c:pt idx="121">
                    <c:v>40.00 </c:v>
                  </c:pt>
                  <c:pt idx="122">
                    <c:v>40.00 </c:v>
                  </c:pt>
                  <c:pt idx="123">
                    <c:v>40.00 </c:v>
                  </c:pt>
                  <c:pt idx="124">
                    <c:v>40.00 </c:v>
                  </c:pt>
                  <c:pt idx="125">
                    <c:v>40.31 </c:v>
                  </c:pt>
                  <c:pt idx="126">
                    <c:v>40.31 </c:v>
                  </c:pt>
                  <c:pt idx="127">
                    <c:v>40.39 </c:v>
                  </c:pt>
                  <c:pt idx="128">
                    <c:v>40.78 </c:v>
                  </c:pt>
                  <c:pt idx="129">
                    <c:v>46.73 </c:v>
                  </c:pt>
                  <c:pt idx="130">
                    <c:v>50.00 </c:v>
                  </c:pt>
                  <c:pt idx="131">
                    <c:v>69.21 </c:v>
                  </c:pt>
                  <c:pt idx="132">
                    <c:v>69.63 </c:v>
                  </c:pt>
                  <c:pt idx="133">
                    <c:v>69.63 </c:v>
                  </c:pt>
                  <c:pt idx="134">
                    <c:v>70.00 </c:v>
                  </c:pt>
                  <c:pt idx="135">
                    <c:v>75.67 </c:v>
                  </c:pt>
                  <c:pt idx="136">
                    <c:v>76.59 </c:v>
                  </c:pt>
                  <c:pt idx="137">
                    <c:v>80.00 </c:v>
                  </c:pt>
                  <c:pt idx="138">
                    <c:v>80.00 </c:v>
                  </c:pt>
                  <c:pt idx="139">
                    <c:v>120.07 </c:v>
                  </c:pt>
                </c:lvl>
                <c:lvl>
                  <c:pt idx="0">
                    <c:v>0.38 </c:v>
                  </c:pt>
                  <c:pt idx="1">
                    <c:v>0.39 </c:v>
                  </c:pt>
                  <c:pt idx="2">
                    <c:v>0.60 </c:v>
                  </c:pt>
                  <c:pt idx="3">
                    <c:v>0.60 </c:v>
                  </c:pt>
                  <c:pt idx="4">
                    <c:v>0.87 </c:v>
                  </c:pt>
                  <c:pt idx="5">
                    <c:v>0.87 </c:v>
                  </c:pt>
                  <c:pt idx="6">
                    <c:v>1.06 </c:v>
                  </c:pt>
                  <c:pt idx="7">
                    <c:v>1.06 </c:v>
                  </c:pt>
                  <c:pt idx="8">
                    <c:v>1.06 </c:v>
                  </c:pt>
                  <c:pt idx="9">
                    <c:v>1.32 </c:v>
                  </c:pt>
                  <c:pt idx="10">
                    <c:v>1.35 </c:v>
                  </c:pt>
                  <c:pt idx="11">
                    <c:v>1.44 </c:v>
                  </c:pt>
                  <c:pt idx="12">
                    <c:v>1.44 </c:v>
                  </c:pt>
                  <c:pt idx="13">
                    <c:v>1.91 </c:v>
                  </c:pt>
                  <c:pt idx="14">
                    <c:v>2.00 </c:v>
                  </c:pt>
                  <c:pt idx="15">
                    <c:v>2.03 </c:v>
                  </c:pt>
                  <c:pt idx="16">
                    <c:v>1.94 </c:v>
                  </c:pt>
                  <c:pt idx="17">
                    <c:v>2.20 </c:v>
                  </c:pt>
                  <c:pt idx="18">
                    <c:v>2.18 </c:v>
                  </c:pt>
                  <c:pt idx="19">
                    <c:v>3.18 </c:v>
                  </c:pt>
                  <c:pt idx="20">
                    <c:v>3.33 </c:v>
                  </c:pt>
                  <c:pt idx="21">
                    <c:v>2.85 </c:v>
                  </c:pt>
                  <c:pt idx="22">
                    <c:v>2.85 </c:v>
                  </c:pt>
                  <c:pt idx="23">
                    <c:v>4.00 </c:v>
                  </c:pt>
                  <c:pt idx="24">
                    <c:v>4.00 </c:v>
                  </c:pt>
                  <c:pt idx="25">
                    <c:v>4.00 </c:v>
                  </c:pt>
                  <c:pt idx="26">
                    <c:v>4.00 </c:v>
                  </c:pt>
                  <c:pt idx="27">
                    <c:v>4.14 </c:v>
                  </c:pt>
                  <c:pt idx="28">
                    <c:v>4.45 </c:v>
                  </c:pt>
                  <c:pt idx="29">
                    <c:v>4.60 </c:v>
                  </c:pt>
                  <c:pt idx="30">
                    <c:v>4.71 </c:v>
                  </c:pt>
                  <c:pt idx="31">
                    <c:v>4.46 </c:v>
                  </c:pt>
                  <c:pt idx="32">
                    <c:v>4.68 </c:v>
                  </c:pt>
                  <c:pt idx="33">
                    <c:v>5.00 </c:v>
                  </c:pt>
                  <c:pt idx="34">
                    <c:v>5.00 </c:v>
                  </c:pt>
                  <c:pt idx="35">
                    <c:v>5.00 </c:v>
                  </c:pt>
                  <c:pt idx="36">
                    <c:v>5.00 </c:v>
                  </c:pt>
                  <c:pt idx="37">
                    <c:v>4.95 </c:v>
                  </c:pt>
                  <c:pt idx="38">
                    <c:v>4.36 </c:v>
                  </c:pt>
                  <c:pt idx="39">
                    <c:v>5.58 </c:v>
                  </c:pt>
                  <c:pt idx="40">
                    <c:v>6.20 </c:v>
                  </c:pt>
                  <c:pt idx="41">
                    <c:v>6.39 </c:v>
                  </c:pt>
                  <c:pt idx="42">
                    <c:v>6.41 </c:v>
                  </c:pt>
                  <c:pt idx="43">
                    <c:v>7.44 </c:v>
                  </c:pt>
                  <c:pt idx="44">
                    <c:v>6.62 </c:v>
                  </c:pt>
                  <c:pt idx="45">
                    <c:v>6.48 </c:v>
                  </c:pt>
                  <c:pt idx="46">
                    <c:v>9.36 </c:v>
                  </c:pt>
                  <c:pt idx="47">
                    <c:v>9.97 </c:v>
                  </c:pt>
                  <c:pt idx="48">
                    <c:v>10.00 </c:v>
                  </c:pt>
                  <c:pt idx="49">
                    <c:v>10.00 </c:v>
                  </c:pt>
                  <c:pt idx="50">
                    <c:v>10.00 </c:v>
                  </c:pt>
                  <c:pt idx="51">
                    <c:v>10.00 </c:v>
                  </c:pt>
                  <c:pt idx="52">
                    <c:v>10.00 </c:v>
                  </c:pt>
                  <c:pt idx="53">
                    <c:v>10.00 </c:v>
                  </c:pt>
                  <c:pt idx="54">
                    <c:v>9.75 </c:v>
                  </c:pt>
                  <c:pt idx="55">
                    <c:v>10.00 </c:v>
                  </c:pt>
                  <c:pt idx="56">
                    <c:v>10.00 </c:v>
                  </c:pt>
                  <c:pt idx="57">
                    <c:v>10.00 </c:v>
                  </c:pt>
                  <c:pt idx="58">
                    <c:v>9.75 </c:v>
                  </c:pt>
                  <c:pt idx="59">
                    <c:v>10.01 </c:v>
                  </c:pt>
                  <c:pt idx="60">
                    <c:v>10.02 </c:v>
                  </c:pt>
                  <c:pt idx="61">
                    <c:v>10.03 </c:v>
                  </c:pt>
                  <c:pt idx="62">
                    <c:v>9.78 </c:v>
                  </c:pt>
                  <c:pt idx="63">
                    <c:v>10.10 </c:v>
                  </c:pt>
                  <c:pt idx="64">
                    <c:v>10.10 </c:v>
                  </c:pt>
                  <c:pt idx="65">
                    <c:v>10.10 </c:v>
                  </c:pt>
                  <c:pt idx="66">
                    <c:v>10.20 </c:v>
                  </c:pt>
                  <c:pt idx="67">
                    <c:v>9.94 </c:v>
                  </c:pt>
                  <c:pt idx="68">
                    <c:v>10.31 </c:v>
                  </c:pt>
                  <c:pt idx="69">
                    <c:v>10.45 </c:v>
                  </c:pt>
                  <c:pt idx="70">
                    <c:v>10.60 </c:v>
                  </c:pt>
                  <c:pt idx="71">
                    <c:v>10.97 </c:v>
                  </c:pt>
                  <c:pt idx="72">
                    <c:v>11.40 </c:v>
                  </c:pt>
                  <c:pt idx="73">
                    <c:v>10.01 </c:v>
                  </c:pt>
                  <c:pt idx="74">
                    <c:v>12.36 </c:v>
                  </c:pt>
                  <c:pt idx="75">
                    <c:v>12.64 </c:v>
                  </c:pt>
                  <c:pt idx="76">
                    <c:v>11.30 </c:v>
                  </c:pt>
                  <c:pt idx="77">
                    <c:v>13.00 </c:v>
                  </c:pt>
                  <c:pt idx="78">
                    <c:v>13.40 </c:v>
                  </c:pt>
                  <c:pt idx="79">
                    <c:v>13.72 </c:v>
                  </c:pt>
                  <c:pt idx="80">
                    <c:v>14.80 </c:v>
                  </c:pt>
                  <c:pt idx="81">
                    <c:v>14.54 </c:v>
                  </c:pt>
                  <c:pt idx="82">
                    <c:v>14.83 </c:v>
                  </c:pt>
                  <c:pt idx="83">
                    <c:v>15.25 </c:v>
                  </c:pt>
                  <c:pt idx="84">
                    <c:v>15.31 </c:v>
                  </c:pt>
                  <c:pt idx="85">
                    <c:v>15.66 </c:v>
                  </c:pt>
                  <c:pt idx="86">
                    <c:v>7.68 </c:v>
                  </c:pt>
                  <c:pt idx="87">
                    <c:v>4.17 </c:v>
                  </c:pt>
                  <c:pt idx="88">
                    <c:v>17.96 </c:v>
                  </c:pt>
                  <c:pt idx="89">
                    <c:v>18.81 </c:v>
                  </c:pt>
                  <c:pt idx="90">
                    <c:v>18.90 </c:v>
                  </c:pt>
                  <c:pt idx="91">
                    <c:v>19.20 </c:v>
                  </c:pt>
                  <c:pt idx="92">
                    <c:v>19.75 </c:v>
                  </c:pt>
                  <c:pt idx="93">
                    <c:v>19.92 </c:v>
                  </c:pt>
                  <c:pt idx="94">
                    <c:v>18.43 </c:v>
                  </c:pt>
                  <c:pt idx="95">
                    <c:v>19.50 </c:v>
                  </c:pt>
                  <c:pt idx="96">
                    <c:v>19.50 </c:v>
                  </c:pt>
                  <c:pt idx="97">
                    <c:v>19.87 </c:v>
                  </c:pt>
                  <c:pt idx="98">
                    <c:v>20.54 </c:v>
                  </c:pt>
                  <c:pt idx="99">
                    <c:v>22.20 </c:v>
                  </c:pt>
                  <c:pt idx="100">
                    <c:v>24.40 </c:v>
                  </c:pt>
                  <c:pt idx="101">
                    <c:v>25.00 </c:v>
                  </c:pt>
                  <c:pt idx="102">
                    <c:v>25.46 </c:v>
                  </c:pt>
                  <c:pt idx="103">
                    <c:v>26.55 </c:v>
                  </c:pt>
                  <c:pt idx="104">
                    <c:v>28.01 </c:v>
                  </c:pt>
                  <c:pt idx="105">
                    <c:v>28.67 </c:v>
                  </c:pt>
                  <c:pt idx="106">
                    <c:v>28.67 </c:v>
                  </c:pt>
                  <c:pt idx="107">
                    <c:v>28.75 </c:v>
                  </c:pt>
                  <c:pt idx="108">
                    <c:v>26.26 </c:v>
                  </c:pt>
                  <c:pt idx="109">
                    <c:v>29.97 </c:v>
                  </c:pt>
                  <c:pt idx="110">
                    <c:v>30.00 </c:v>
                  </c:pt>
                  <c:pt idx="111">
                    <c:v>30.00 </c:v>
                  </c:pt>
                  <c:pt idx="112">
                    <c:v>30.93 </c:v>
                  </c:pt>
                  <c:pt idx="113">
                    <c:v>37.00 </c:v>
                  </c:pt>
                  <c:pt idx="114">
                    <c:v>37.23 </c:v>
                  </c:pt>
                  <c:pt idx="115">
                    <c:v>37.50 </c:v>
                  </c:pt>
                  <c:pt idx="116">
                    <c:v>37.03 </c:v>
                  </c:pt>
                  <c:pt idx="117">
                    <c:v>39.48 </c:v>
                  </c:pt>
                  <c:pt idx="118">
                    <c:v>39.50 </c:v>
                  </c:pt>
                  <c:pt idx="119">
                    <c:v>39.00 </c:v>
                  </c:pt>
                  <c:pt idx="120">
                    <c:v>40.00 </c:v>
                  </c:pt>
                  <c:pt idx="121">
                    <c:v>40.00 </c:v>
                  </c:pt>
                  <c:pt idx="122">
                    <c:v>38.00 </c:v>
                  </c:pt>
                  <c:pt idx="123">
                    <c:v>40.00 </c:v>
                  </c:pt>
                  <c:pt idx="124">
                    <c:v>38.00 </c:v>
                  </c:pt>
                  <c:pt idx="125">
                    <c:v>40.31 </c:v>
                  </c:pt>
                  <c:pt idx="126">
                    <c:v>40.31 </c:v>
                  </c:pt>
                  <c:pt idx="127">
                    <c:v>40.39 </c:v>
                  </c:pt>
                  <c:pt idx="128">
                    <c:v>40.78 </c:v>
                  </c:pt>
                  <c:pt idx="129">
                    <c:v>44.02 </c:v>
                  </c:pt>
                  <c:pt idx="130">
                    <c:v>49.00 </c:v>
                  </c:pt>
                  <c:pt idx="131">
                    <c:v>69.21 </c:v>
                  </c:pt>
                  <c:pt idx="132">
                    <c:v>69.63 </c:v>
                  </c:pt>
                  <c:pt idx="133">
                    <c:v>69.63 </c:v>
                  </c:pt>
                  <c:pt idx="134">
                    <c:v>70.00 </c:v>
                  </c:pt>
                  <c:pt idx="135">
                    <c:v>75.18 </c:v>
                  </c:pt>
                  <c:pt idx="136">
                    <c:v>76.59 </c:v>
                  </c:pt>
                  <c:pt idx="137">
                    <c:v>80.00 </c:v>
                  </c:pt>
                  <c:pt idx="138">
                    <c:v>79.00 </c:v>
                  </c:pt>
                  <c:pt idx="139">
                    <c:v>120.07 </c:v>
                  </c:pt>
                </c:lvl>
                <c:lvl>
                  <c:pt idx="0">
                    <c:v>165.5 </c:v>
                  </c:pt>
                  <c:pt idx="1">
                    <c:v>146.3 </c:v>
                  </c:pt>
                  <c:pt idx="2">
                    <c:v>264.0 </c:v>
                  </c:pt>
                  <c:pt idx="3">
                    <c:v>264.0 </c:v>
                  </c:pt>
                  <c:pt idx="4">
                    <c:v>230.9 </c:v>
                  </c:pt>
                  <c:pt idx="5">
                    <c:v>2080.0 </c:v>
                  </c:pt>
                  <c:pt idx="6">
                    <c:v>288.0 </c:v>
                  </c:pt>
                  <c:pt idx="7">
                    <c:v>214.8 </c:v>
                  </c:pt>
                  <c:pt idx="8">
                    <c:v>184.7 </c:v>
                  </c:pt>
                  <c:pt idx="9">
                    <c:v>248.0 </c:v>
                  </c:pt>
                  <c:pt idx="10">
                    <c:v>358.0 </c:v>
                  </c:pt>
                  <c:pt idx="11">
                    <c:v>402.0 </c:v>
                  </c:pt>
                  <c:pt idx="12">
                    <c:v>364.7 </c:v>
                  </c:pt>
                  <c:pt idx="13">
                    <c:v>516.8 </c:v>
                  </c:pt>
                  <c:pt idx="14">
                    <c:v>426.4 </c:v>
                  </c:pt>
                  <c:pt idx="15">
                    <c:v>252.6 </c:v>
                  </c:pt>
                  <c:pt idx="16">
                    <c:v>152.0 </c:v>
                  </c:pt>
                  <c:pt idx="17">
                    <c:v>290.4 </c:v>
                  </c:pt>
                  <c:pt idx="18">
                    <c:v>316.5 </c:v>
                  </c:pt>
                  <c:pt idx="19">
                    <c:v>672.0 </c:v>
                  </c:pt>
                  <c:pt idx="20">
                    <c:v>438.0 </c:v>
                  </c:pt>
                  <c:pt idx="21">
                    <c:v>147.4 </c:v>
                  </c:pt>
                  <c:pt idx="22">
                    <c:v>147.4 </c:v>
                  </c:pt>
                  <c:pt idx="23">
                    <c:v>660.0 </c:v>
                  </c:pt>
                  <c:pt idx="24">
                    <c:v>660.0 </c:v>
                  </c:pt>
                  <c:pt idx="25">
                    <c:v>660.0 </c:v>
                  </c:pt>
                  <c:pt idx="26">
                    <c:v>660.0 </c:v>
                  </c:pt>
                  <c:pt idx="27">
                    <c:v>585.5 </c:v>
                  </c:pt>
                  <c:pt idx="28">
                    <c:v>821.0 </c:v>
                  </c:pt>
                  <c:pt idx="29">
                    <c:v>646.0 </c:v>
                  </c:pt>
                  <c:pt idx="30">
                    <c:v>635.5 </c:v>
                  </c:pt>
                  <c:pt idx="31">
                    <c:v>467.0 </c:v>
                  </c:pt>
                  <c:pt idx="32">
                    <c:v>617.8 </c:v>
                  </c:pt>
                  <c:pt idx="33">
                    <c:v>1312.0 </c:v>
                  </c:pt>
                  <c:pt idx="34">
                    <c:v>650.0 </c:v>
                  </c:pt>
                  <c:pt idx="35">
                    <c:v>330.0 </c:v>
                  </c:pt>
                  <c:pt idx="36">
                    <c:v>493.0 </c:v>
                  </c:pt>
                  <c:pt idx="37">
                    <c:v>657.4 </c:v>
                  </c:pt>
                  <c:pt idx="38">
                    <c:v>316.5 </c:v>
                  </c:pt>
                  <c:pt idx="39">
                    <c:v>246.0 </c:v>
                  </c:pt>
                  <c:pt idx="40">
                    <c:v>650.4 </c:v>
                  </c:pt>
                  <c:pt idx="41">
                    <c:v>300.3 </c:v>
                  </c:pt>
                  <c:pt idx="42">
                    <c:v>500.0 </c:v>
                  </c:pt>
                  <c:pt idx="43">
                    <c:v>432.1 </c:v>
                  </c:pt>
                  <c:pt idx="44">
                    <c:v>249.7 </c:v>
                  </c:pt>
                  <c:pt idx="45">
                    <c:v>380.9 </c:v>
                  </c:pt>
                  <c:pt idx="46">
                    <c:v>840.7 </c:v>
                  </c:pt>
                  <c:pt idx="47">
                    <c:v>660.0 </c:v>
                  </c:pt>
                  <c:pt idx="48">
                    <c:v>1320.0 </c:v>
                  </c:pt>
                  <c:pt idx="49">
                    <c:v>1320.0 </c:v>
                  </c:pt>
                  <c:pt idx="50">
                    <c:v>1320.0 </c:v>
                  </c:pt>
                  <c:pt idx="51">
                    <c:v>1320.0 </c:v>
                  </c:pt>
                  <c:pt idx="52">
                    <c:v>1320.0 </c:v>
                  </c:pt>
                  <c:pt idx="53">
                    <c:v>663.1 </c:v>
                  </c:pt>
                  <c:pt idx="54">
                    <c:v>1287.0 </c:v>
                  </c:pt>
                  <c:pt idx="55">
                    <c:v>1320.0 </c:v>
                  </c:pt>
                  <c:pt idx="56">
                    <c:v>1266.2 </c:v>
                  </c:pt>
                  <c:pt idx="57">
                    <c:v>1320.0 </c:v>
                  </c:pt>
                  <c:pt idx="58">
                    <c:v>1287.0 </c:v>
                  </c:pt>
                  <c:pt idx="59">
                    <c:v>667.0 </c:v>
                  </c:pt>
                  <c:pt idx="60">
                    <c:v>1320.0 </c:v>
                  </c:pt>
                  <c:pt idx="61">
                    <c:v>891.6 </c:v>
                  </c:pt>
                  <c:pt idx="62">
                    <c:v>1291.0 </c:v>
                  </c:pt>
                  <c:pt idx="63">
                    <c:v>1385.7 </c:v>
                  </c:pt>
                  <c:pt idx="64">
                    <c:v>1325.0 </c:v>
                  </c:pt>
                  <c:pt idx="65">
                    <c:v>1325.0 </c:v>
                  </c:pt>
                  <c:pt idx="66">
                    <c:v>725.4 </c:v>
                  </c:pt>
                  <c:pt idx="67">
                    <c:v>949.5 </c:v>
                  </c:pt>
                  <c:pt idx="68">
                    <c:v>898.2 </c:v>
                  </c:pt>
                  <c:pt idx="69">
                    <c:v>455.0 </c:v>
                  </c:pt>
                  <c:pt idx="70">
                    <c:v>1399.0 </c:v>
                  </c:pt>
                  <c:pt idx="71">
                    <c:v>2628.0 </c:v>
                  </c:pt>
                  <c:pt idx="72">
                    <c:v>1184.0 </c:v>
                  </c:pt>
                  <c:pt idx="73">
                    <c:v>537.0 </c:v>
                  </c:pt>
                  <c:pt idx="74">
                    <c:v>900.0 </c:v>
                  </c:pt>
                  <c:pt idx="75">
                    <c:v>1107.8 </c:v>
                  </c:pt>
                  <c:pt idx="76">
                    <c:v>749.0 </c:v>
                  </c:pt>
                  <c:pt idx="77">
                    <c:v>2574.0 </c:v>
                  </c:pt>
                  <c:pt idx="78">
                    <c:v>1796.0 </c:v>
                  </c:pt>
                  <c:pt idx="79">
                    <c:v>2213.5 </c:v>
                  </c:pt>
                  <c:pt idx="80">
                    <c:v>0.0 </c:v>
                  </c:pt>
                  <c:pt idx="81">
                    <c:v>959.6 </c:v>
                  </c:pt>
                  <c:pt idx="82">
                    <c:v>633.3 </c:v>
                  </c:pt>
                  <c:pt idx="83">
                    <c:v>1302.0 </c:v>
                  </c:pt>
                  <c:pt idx="84">
                    <c:v>1111.5 </c:v>
                  </c:pt>
                  <c:pt idx="85">
                    <c:v>1378.1 </c:v>
                  </c:pt>
                  <c:pt idx="86">
                    <c:v>499.3 </c:v>
                  </c:pt>
                  <c:pt idx="87">
                    <c:v>159.6 </c:v>
                  </c:pt>
                  <c:pt idx="88">
                    <c:v>515.4 </c:v>
                  </c:pt>
                  <c:pt idx="89">
                    <c:v>919.6 </c:v>
                  </c:pt>
                  <c:pt idx="90">
                    <c:v>997.9 </c:v>
                  </c:pt>
                  <c:pt idx="91">
                    <c:v>636.0 </c:v>
                  </c:pt>
                  <c:pt idx="92">
                    <c:v>1309.0 </c:v>
                  </c:pt>
                  <c:pt idx="93">
                    <c:v>1310.6 </c:v>
                  </c:pt>
                  <c:pt idx="94">
                    <c:v>405.5 </c:v>
                  </c:pt>
                  <c:pt idx="95">
                    <c:v>1283.1 </c:v>
                  </c:pt>
                  <c:pt idx="96">
                    <c:v>1287.0 </c:v>
                  </c:pt>
                  <c:pt idx="97">
                    <c:v>5245.7 </c:v>
                  </c:pt>
                  <c:pt idx="98">
                    <c:v>417.7 </c:v>
                  </c:pt>
                  <c:pt idx="99">
                    <c:v>1320.0 </c:v>
                  </c:pt>
                  <c:pt idx="100">
                    <c:v>19324.8 </c:v>
                  </c:pt>
                  <c:pt idx="101">
                    <c:v>1320.0 </c:v>
                  </c:pt>
                  <c:pt idx="102">
                    <c:v>1264.4 </c:v>
                  </c:pt>
                  <c:pt idx="103">
                    <c:v>5379.0 </c:v>
                  </c:pt>
                  <c:pt idx="104">
                    <c:v>20335.3 </c:v>
                  </c:pt>
                  <c:pt idx="105">
                    <c:v>3186.0 </c:v>
                  </c:pt>
                  <c:pt idx="106">
                    <c:v>3186.0 </c:v>
                  </c:pt>
                  <c:pt idx="107">
                    <c:v>1927.0 </c:v>
                  </c:pt>
                  <c:pt idx="108">
                    <c:v>561.8 </c:v>
                  </c:pt>
                  <c:pt idx="109">
                    <c:v>1858.0 </c:v>
                  </c:pt>
                  <c:pt idx="110">
                    <c:v>2667.0 </c:v>
                  </c:pt>
                  <c:pt idx="111">
                    <c:v>2667.0 </c:v>
                  </c:pt>
                  <c:pt idx="112">
                    <c:v>1505.4 </c:v>
                  </c:pt>
                  <c:pt idx="113">
                    <c:v>1207.5 </c:v>
                  </c:pt>
                  <c:pt idx="114">
                    <c:v>849.5 </c:v>
                  </c:pt>
                  <c:pt idx="115">
                    <c:v>1408.0 </c:v>
                  </c:pt>
                  <c:pt idx="116">
                    <c:v>647.0 </c:v>
                  </c:pt>
                  <c:pt idx="117">
                    <c:v>2586.0 </c:v>
                  </c:pt>
                  <c:pt idx="118">
                    <c:v>1303.5 </c:v>
                  </c:pt>
                  <c:pt idx="119">
                    <c:v>1287.0 </c:v>
                  </c:pt>
                  <c:pt idx="120">
                    <c:v>1652.0 </c:v>
                  </c:pt>
                  <c:pt idx="121">
                    <c:v>2681.0 </c:v>
                  </c:pt>
                  <c:pt idx="122">
                    <c:v>627.0 </c:v>
                  </c:pt>
                  <c:pt idx="123">
                    <c:v>1320.0 </c:v>
                  </c:pt>
                  <c:pt idx="124">
                    <c:v>627.0 </c:v>
                  </c:pt>
                  <c:pt idx="125">
                    <c:v>1203.0 </c:v>
                  </c:pt>
                  <c:pt idx="126">
                    <c:v>1493.0 </c:v>
                  </c:pt>
                  <c:pt idx="127">
                    <c:v>1338.0 </c:v>
                  </c:pt>
                  <c:pt idx="128">
                    <c:v>1325.5 </c:v>
                  </c:pt>
                  <c:pt idx="129">
                    <c:v>1219.0 </c:v>
                  </c:pt>
                  <c:pt idx="130">
                    <c:v>1610.9 </c:v>
                  </c:pt>
                  <c:pt idx="131">
                    <c:v>2235.0 </c:v>
                  </c:pt>
                  <c:pt idx="132">
                    <c:v>5866.0 </c:v>
                  </c:pt>
                  <c:pt idx="133">
                    <c:v>5866.0 </c:v>
                  </c:pt>
                  <c:pt idx="134">
                    <c:v>3102.0 </c:v>
                  </c:pt>
                  <c:pt idx="135">
                    <c:v>5061.6 </c:v>
                  </c:pt>
                  <c:pt idx="136">
                    <c:v>1518.5 </c:v>
                  </c:pt>
                  <c:pt idx="137">
                    <c:v>1331.0 </c:v>
                  </c:pt>
                  <c:pt idx="138">
                    <c:v>2607.0 </c:v>
                  </c:pt>
                  <c:pt idx="139">
                    <c:v>2147.1 </c:v>
                  </c:pt>
                </c:lvl>
                <c:lvl>
                  <c:pt idx="0">
                    <c:v>100.0 </c:v>
                  </c:pt>
                  <c:pt idx="1">
                    <c:v>100.9 </c:v>
                  </c:pt>
                  <c:pt idx="2">
                    <c:v>99.0 </c:v>
                  </c:pt>
                  <c:pt idx="3">
                    <c:v>99.0 </c:v>
                  </c:pt>
                  <c:pt idx="4">
                    <c:v>165.0 </c:v>
                  </c:pt>
                  <c:pt idx="5">
                    <c:v>183.0 </c:v>
                  </c:pt>
                  <c:pt idx="6">
                    <c:v>160.0 </c:v>
                  </c:pt>
                  <c:pt idx="7">
                    <c:v>215.0 </c:v>
                  </c:pt>
                  <c:pt idx="8">
                    <c:v>250.0 </c:v>
                  </c:pt>
                  <c:pt idx="9">
                    <c:v>233.0 </c:v>
                  </c:pt>
                  <c:pt idx="10">
                    <c:v>150.0 </c:v>
                  </c:pt>
                  <c:pt idx="11">
                    <c:v>156.0 </c:v>
                  </c:pt>
                  <c:pt idx="12">
                    <c:v>172.0 </c:v>
                  </c:pt>
                  <c:pt idx="13">
                    <c:v>161.0 </c:v>
                  </c:pt>
                  <c:pt idx="14">
                    <c:v>189.4 </c:v>
                  </c:pt>
                  <c:pt idx="15">
                    <c:v>350.0 </c:v>
                  </c:pt>
                  <c:pt idx="16">
                    <c:v>556.0 </c:v>
                  </c:pt>
                  <c:pt idx="17">
                    <c:v>330.0 </c:v>
                  </c:pt>
                  <c:pt idx="18">
                    <c:v>300.0 </c:v>
                  </c:pt>
                  <c:pt idx="19">
                    <c:v>206.0 </c:v>
                  </c:pt>
                  <c:pt idx="20">
                    <c:v>325.0 </c:v>
                  </c:pt>
                  <c:pt idx="21">
                    <c:v>842.0 </c:v>
                  </c:pt>
                  <c:pt idx="22">
                    <c:v>842.0 </c:v>
                  </c:pt>
                  <c:pt idx="23">
                    <c:v>264.0 </c:v>
                  </c:pt>
                  <c:pt idx="24">
                    <c:v>264.0 </c:v>
                  </c:pt>
                  <c:pt idx="25">
                    <c:v>264.0 </c:v>
                  </c:pt>
                  <c:pt idx="26">
                    <c:v>264.0 </c:v>
                  </c:pt>
                  <c:pt idx="27">
                    <c:v>308.0 </c:v>
                  </c:pt>
                  <c:pt idx="28">
                    <c:v>236.0 </c:v>
                  </c:pt>
                  <c:pt idx="29">
                    <c:v>310.0 </c:v>
                  </c:pt>
                  <c:pt idx="30">
                    <c:v>323.0 </c:v>
                  </c:pt>
                  <c:pt idx="31">
                    <c:v>416.0 </c:v>
                  </c:pt>
                  <c:pt idx="32">
                    <c:v>330.0 </c:v>
                  </c:pt>
                  <c:pt idx="33">
                    <c:v>166.0 </c:v>
                  </c:pt>
                  <c:pt idx="34">
                    <c:v>335.5 </c:v>
                  </c:pt>
                  <c:pt idx="35">
                    <c:v>660.0 </c:v>
                  </c:pt>
                  <c:pt idx="36">
                    <c:v>442.0 </c:v>
                  </c:pt>
                  <c:pt idx="37">
                    <c:v>328.0 </c:v>
                  </c:pt>
                  <c:pt idx="38">
                    <c:v>600.0 </c:v>
                  </c:pt>
                  <c:pt idx="39">
                    <c:v>980.0 </c:v>
                  </c:pt>
                  <c:pt idx="40">
                    <c:v>429.9 </c:v>
                  </c:pt>
                  <c:pt idx="41">
                    <c:v>927.0 </c:v>
                  </c:pt>
                  <c:pt idx="42">
                    <c:v>559.0 </c:v>
                  </c:pt>
                  <c:pt idx="43">
                    <c:v>750.0 </c:v>
                  </c:pt>
                  <c:pt idx="44">
                    <c:v>1,155.0 </c:v>
                  </c:pt>
                  <c:pt idx="45">
                    <c:v>741.0 </c:v>
                  </c:pt>
                  <c:pt idx="46">
                    <c:v>485.0 </c:v>
                  </c:pt>
                  <c:pt idx="47">
                    <c:v>655.0 </c:v>
                  </c:pt>
                  <c:pt idx="48">
                    <c:v>330.0 </c:v>
                  </c:pt>
                  <c:pt idx="49">
                    <c:v>330.0 </c:v>
                  </c:pt>
                  <c:pt idx="50">
                    <c:v>847.8 </c:v>
                  </c:pt>
                  <c:pt idx="51">
                    <c:v>330.0 </c:v>
                  </c:pt>
                  <c:pt idx="52">
                    <c:v>330.0 </c:v>
                  </c:pt>
                  <c:pt idx="53">
                    <c:v>657.7 </c:v>
                  </c:pt>
                  <c:pt idx="54">
                    <c:v>330.0 </c:v>
                  </c:pt>
                  <c:pt idx="55">
                    <c:v>330.0 </c:v>
                  </c:pt>
                  <c:pt idx="56">
                    <c:v>346.0 </c:v>
                  </c:pt>
                  <c:pt idx="57">
                    <c:v>330.0 </c:v>
                  </c:pt>
                  <c:pt idx="58">
                    <c:v>330.0 </c:v>
                  </c:pt>
                  <c:pt idx="59">
                    <c:v>654.0 </c:v>
                  </c:pt>
                  <c:pt idx="60">
                    <c:v>330.5 </c:v>
                  </c:pt>
                  <c:pt idx="61">
                    <c:v>490.0 </c:v>
                  </c:pt>
                  <c:pt idx="62">
                    <c:v>330.0 </c:v>
                  </c:pt>
                  <c:pt idx="63">
                    <c:v>323.0 </c:v>
                  </c:pt>
                  <c:pt idx="64">
                    <c:v>332.0 </c:v>
                  </c:pt>
                  <c:pt idx="65">
                    <c:v>332.0 </c:v>
                  </c:pt>
                  <c:pt idx="66">
                    <c:v>602.0 </c:v>
                  </c:pt>
                  <c:pt idx="67">
                    <c:v>456.0 </c:v>
                  </c:pt>
                  <c:pt idx="68">
                    <c:v>500.0 </c:v>
                  </c:pt>
                  <c:pt idx="69">
                    <c:v>1,000.0 </c:v>
                  </c:pt>
                  <c:pt idx="70">
                    <c:v>330.0 </c:v>
                  </c:pt>
                  <c:pt idx="71">
                    <c:v>779.4 </c:v>
                  </c:pt>
                  <c:pt idx="72">
                    <c:v>419.4 </c:v>
                  </c:pt>
                  <c:pt idx="73">
                    <c:v>812.0 </c:v>
                  </c:pt>
                  <c:pt idx="74">
                    <c:v>598.0 </c:v>
                  </c:pt>
                  <c:pt idx="75">
                    <c:v>497.0 </c:v>
                  </c:pt>
                  <c:pt idx="76">
                    <c:v>1,577.0 </c:v>
                  </c:pt>
                  <c:pt idx="77">
                    <c:v>220.0 </c:v>
                  </c:pt>
                  <c:pt idx="78">
                    <c:v>325.0 </c:v>
                  </c:pt>
                  <c:pt idx="79">
                    <c:v>270.0 </c:v>
                  </c:pt>
                  <c:pt idx="80">
                    <c:v>336.0 </c:v>
                  </c:pt>
                  <c:pt idx="81">
                    <c:v>660.0 </c:v>
                  </c:pt>
                  <c:pt idx="82">
                    <c:v>1,020.0 </c:v>
                  </c:pt>
                  <c:pt idx="83">
                    <c:v>510.5 </c:v>
                  </c:pt>
                  <c:pt idx="84">
                    <c:v>600.0 </c:v>
                  </c:pt>
                  <c:pt idx="85">
                    <c:v>495.0 </c:v>
                  </c:pt>
                  <c:pt idx="86">
                    <c:v>670.0 </c:v>
                  </c:pt>
                  <c:pt idx="87">
                    <c:v>1,138.0 </c:v>
                  </c:pt>
                  <c:pt idx="88">
                    <c:v>1,518.0 </c:v>
                  </c:pt>
                  <c:pt idx="89">
                    <c:v>891.0 </c:v>
                  </c:pt>
                  <c:pt idx="90">
                    <c:v>825.0 </c:v>
                  </c:pt>
                  <c:pt idx="91">
                    <c:v>1,315.0 </c:v>
                  </c:pt>
                  <c:pt idx="92">
                    <c:v>657.0 </c:v>
                  </c:pt>
                  <c:pt idx="93">
                    <c:v>662.0 </c:v>
                  </c:pt>
                  <c:pt idx="94">
                    <c:v>1,980.0 </c:v>
                  </c:pt>
                  <c:pt idx="95">
                    <c:v>662.0 </c:v>
                  </c:pt>
                  <c:pt idx="96">
                    <c:v>660.0 </c:v>
                  </c:pt>
                  <c:pt idx="97">
                    <c:v>165.0 </c:v>
                  </c:pt>
                  <c:pt idx="98">
                    <c:v>2,142.0 </c:v>
                  </c:pt>
                  <c:pt idx="99">
                    <c:v>733.0 </c:v>
                  </c:pt>
                  <c:pt idx="100">
                    <c:v>55.0 </c:v>
                  </c:pt>
                  <c:pt idx="101">
                    <c:v>825.0 </c:v>
                  </c:pt>
                  <c:pt idx="102">
                    <c:v>877.1 </c:v>
                  </c:pt>
                  <c:pt idx="103">
                    <c:v>215.0 </c:v>
                  </c:pt>
                  <c:pt idx="104">
                    <c:v>60.0 </c:v>
                  </c:pt>
                  <c:pt idx="105">
                    <c:v>392.0 </c:v>
                  </c:pt>
                  <c:pt idx="106">
                    <c:v>392.0 </c:v>
                  </c:pt>
                  <c:pt idx="107">
                    <c:v>650.0 </c:v>
                  </c:pt>
                  <c:pt idx="108">
                    <c:v>2,036.0 </c:v>
                  </c:pt>
                  <c:pt idx="109">
                    <c:v>700.0 </c:v>
                  </c:pt>
                  <c:pt idx="110">
                    <c:v>490.0 </c:v>
                  </c:pt>
                  <c:pt idx="111">
                    <c:v>490.0 </c:v>
                  </c:pt>
                  <c:pt idx="112">
                    <c:v>895.0 </c:v>
                  </c:pt>
                  <c:pt idx="113">
                    <c:v>1,335.0 </c:v>
                  </c:pt>
                  <c:pt idx="114">
                    <c:v>1,909.0 </c:v>
                  </c:pt>
                  <c:pt idx="115">
                    <c:v>1,160.0 </c:v>
                  </c:pt>
                  <c:pt idx="116">
                    <c:v>2,493.0 </c:v>
                  </c:pt>
                  <c:pt idx="117">
                    <c:v>665.0 </c:v>
                  </c:pt>
                  <c:pt idx="118">
                    <c:v>1,320.0 </c:v>
                  </c:pt>
                  <c:pt idx="119">
                    <c:v>1,320.0 </c:v>
                  </c:pt>
                  <c:pt idx="120">
                    <c:v>1,060.0 </c:v>
                  </c:pt>
                  <c:pt idx="121">
                    <c:v>650.0 </c:v>
                  </c:pt>
                  <c:pt idx="122">
                    <c:v>2,640.0 </c:v>
                  </c:pt>
                  <c:pt idx="123">
                    <c:v>1,320.0 </c:v>
                  </c:pt>
                  <c:pt idx="124">
                    <c:v>2,640.0 </c:v>
                  </c:pt>
                  <c:pt idx="125">
                    <c:v>1,460.0 </c:v>
                  </c:pt>
                  <c:pt idx="126">
                    <c:v>1,176.0 </c:v>
                  </c:pt>
                  <c:pt idx="127">
                    <c:v>1,315.0 </c:v>
                  </c:pt>
                  <c:pt idx="128">
                    <c:v>1,340.0 </c:v>
                  </c:pt>
                  <c:pt idx="129">
                    <c:v>1,573.0 </c:v>
                  </c:pt>
                  <c:pt idx="130">
                    <c:v>1,325.0 </c:v>
                  </c:pt>
                  <c:pt idx="131">
                    <c:v>1,349.0 </c:v>
                  </c:pt>
                  <c:pt idx="132">
                    <c:v>517.0 </c:v>
                  </c:pt>
                  <c:pt idx="133">
                    <c:v>517.0 </c:v>
                  </c:pt>
                  <c:pt idx="134">
                    <c:v>983.0 </c:v>
                  </c:pt>
                  <c:pt idx="135">
                    <c:v>647.0 </c:v>
                  </c:pt>
                  <c:pt idx="136">
                    <c:v>2,197.0 </c:v>
                  </c:pt>
                  <c:pt idx="137">
                    <c:v>2,618.0 </c:v>
                  </c:pt>
                  <c:pt idx="138">
                    <c:v>1,320.0 </c:v>
                  </c:pt>
                  <c:pt idx="139">
                    <c:v>2,436.0 </c:v>
                  </c:pt>
                </c:lvl>
                <c:lvl>
                  <c:pt idx="0">
                    <c:v>$0 </c:v>
                  </c:pt>
                  <c:pt idx="1">
                    <c:v>$2,340 </c:v>
                  </c:pt>
                  <c:pt idx="2">
                    <c:v>$3,600 </c:v>
                  </c:pt>
                  <c:pt idx="3">
                    <c:v>$0 </c:v>
                  </c:pt>
                  <c:pt idx="4">
                    <c:v>$4,560 </c:v>
                  </c:pt>
                  <c:pt idx="5">
                    <c:v>$0 </c:v>
                  </c:pt>
                  <c:pt idx="6">
                    <c:v>$6,300 </c:v>
                  </c:pt>
                  <c:pt idx="7">
                    <c:v>$7,095 </c:v>
                  </c:pt>
                  <c:pt idx="8">
                    <c:v>$0 </c:v>
                  </c:pt>
                  <c:pt idx="9">
                    <c:v>$7,600 </c:v>
                  </c:pt>
                  <c:pt idx="10">
                    <c:v>$0 </c:v>
                  </c:pt>
                  <c:pt idx="11">
                    <c:v>$8,200 </c:v>
                  </c:pt>
                  <c:pt idx="12">
                    <c:v>$0 </c:v>
                  </c:pt>
                  <c:pt idx="13">
                    <c:v>$0 </c:v>
                  </c:pt>
                  <c:pt idx="14">
                    <c:v>$10,300 </c:v>
                  </c:pt>
                  <c:pt idx="15">
                    <c:v>$0 </c:v>
                  </c:pt>
                  <c:pt idx="16">
                    <c:v>$0 </c:v>
                  </c:pt>
                  <c:pt idx="17">
                    <c:v>$0 </c:v>
                  </c:pt>
                  <c:pt idx="18">
                    <c:v>$0 </c:v>
                  </c:pt>
                  <c:pt idx="19">
                    <c:v>$14,174 </c:v>
                  </c:pt>
                  <c:pt idx="20">
                    <c:v>$0 </c:v>
                  </c:pt>
                  <c:pt idx="21">
                    <c:v>$5,220 </c:v>
                  </c:pt>
                  <c:pt idx="22">
                    <c:v>$4,350 </c:v>
                  </c:pt>
                  <c:pt idx="23">
                    <c:v>$0 </c:v>
                  </c:pt>
                  <c:pt idx="24">
                    <c:v>$0 </c:v>
                  </c:pt>
                  <c:pt idx="25">
                    <c:v>$0 </c:v>
                  </c:pt>
                  <c:pt idx="26">
                    <c:v>$0 </c:v>
                  </c:pt>
                  <c:pt idx="27">
                    <c:v>$0 </c:v>
                  </c:pt>
                  <c:pt idx="28">
                    <c:v>$0 </c:v>
                  </c:pt>
                  <c:pt idx="29">
                    <c:v>$0 </c:v>
                  </c:pt>
                  <c:pt idx="30">
                    <c:v>$0 </c:v>
                  </c:pt>
                  <c:pt idx="31">
                    <c:v>$0 </c:v>
                  </c:pt>
                  <c:pt idx="32">
                    <c:v>$21,241 </c:v>
                  </c:pt>
                  <c:pt idx="33">
                    <c:v>$0 </c:v>
                  </c:pt>
                  <c:pt idx="34">
                    <c:v>$0 </c:v>
                  </c:pt>
                  <c:pt idx="35">
                    <c:v>$20,575 </c:v>
                  </c:pt>
                  <c:pt idx="36">
                    <c:v>$0 </c:v>
                  </c:pt>
                  <c:pt idx="37">
                    <c:v>$0 </c:v>
                  </c:pt>
                  <c:pt idx="38">
                    <c:v>$0 </c:v>
                  </c:pt>
                  <c:pt idx="39">
                    <c:v>$20,901 </c:v>
                  </c:pt>
                  <c:pt idx="40">
                    <c:v>$25,820 </c:v>
                  </c:pt>
                  <c:pt idx="41">
                    <c:v>$0 </c:v>
                  </c:pt>
                  <c:pt idx="42">
                    <c:v>$0 </c:v>
                  </c:pt>
                  <c:pt idx="43">
                    <c:v>$28,891 </c:v>
                  </c:pt>
                  <c:pt idx="44">
                    <c:v>$27,332 </c:v>
                  </c:pt>
                  <c:pt idx="45">
                    <c:v>$25,946 </c:v>
                  </c:pt>
                  <c:pt idx="46">
                    <c:v>$17,784 </c:v>
                  </c:pt>
                  <c:pt idx="47">
                    <c:v>$29,987 </c:v>
                  </c:pt>
                  <c:pt idx="48">
                    <c:v>$0 </c:v>
                  </c:pt>
                  <c:pt idx="49">
                    <c:v>$0 </c:v>
                  </c:pt>
                  <c:pt idx="50">
                    <c:v>$29,892 </c:v>
                  </c:pt>
                  <c:pt idx="51">
                    <c:v>$0 </c:v>
                  </c:pt>
                  <c:pt idx="52">
                    <c:v>$0 </c:v>
                  </c:pt>
                  <c:pt idx="53">
                    <c:v>$29,783 </c:v>
                  </c:pt>
                  <c:pt idx="54">
                    <c:v>$29,892 </c:v>
                  </c:pt>
                  <c:pt idx="55">
                    <c:v>$30,000 </c:v>
                  </c:pt>
                  <c:pt idx="56">
                    <c:v>$30,000 </c:v>
                  </c:pt>
                  <c:pt idx="57">
                    <c:v>$0 </c:v>
                  </c:pt>
                  <c:pt idx="58">
                    <c:v>$29,896 </c:v>
                  </c:pt>
                  <c:pt idx="59">
                    <c:v>$30,018 </c:v>
                  </c:pt>
                  <c:pt idx="60">
                    <c:v>$0 </c:v>
                  </c:pt>
                  <c:pt idx="61">
                    <c:v>$30,054 </c:v>
                  </c:pt>
                  <c:pt idx="62">
                    <c:v>$29,905 </c:v>
                  </c:pt>
                  <c:pt idx="63">
                    <c:v>$30,180 </c:v>
                  </c:pt>
                  <c:pt idx="64">
                    <c:v>$0 </c:v>
                  </c:pt>
                  <c:pt idx="65">
                    <c:v>$0 </c:v>
                  </c:pt>
                  <c:pt idx="66">
                    <c:v>$29,892 </c:v>
                  </c:pt>
                  <c:pt idx="67">
                    <c:v>$18,430 </c:v>
                  </c:pt>
                  <c:pt idx="68">
                    <c:v>$30,558 </c:v>
                  </c:pt>
                  <c:pt idx="69">
                    <c:v>$29,866 </c:v>
                  </c:pt>
                  <c:pt idx="70">
                    <c:v>$0 </c:v>
                  </c:pt>
                  <c:pt idx="71">
                    <c:v>$31,494 </c:v>
                  </c:pt>
                  <c:pt idx="72">
                    <c:v>$32,178 </c:v>
                  </c:pt>
                  <c:pt idx="73">
                    <c:v>$24,596 </c:v>
                  </c:pt>
                  <c:pt idx="74">
                    <c:v>$33,355 </c:v>
                  </c:pt>
                  <c:pt idx="75">
                    <c:v>$0 </c:v>
                  </c:pt>
                  <c:pt idx="76">
                    <c:v>$32,340 </c:v>
                  </c:pt>
                  <c:pt idx="77">
                    <c:v>$35,400 </c:v>
                  </c:pt>
                  <c:pt idx="78">
                    <c:v>$0 </c:v>
                  </c:pt>
                  <c:pt idx="79">
                    <c:v>$0 </c:v>
                  </c:pt>
                  <c:pt idx="80">
                    <c:v>$45,760 </c:v>
                  </c:pt>
                  <c:pt idx="81">
                    <c:v>$38,172 </c:v>
                  </c:pt>
                  <c:pt idx="82">
                    <c:v>$0 </c:v>
                  </c:pt>
                  <c:pt idx="83">
                    <c:v>$0 </c:v>
                  </c:pt>
                  <c:pt idx="84">
                    <c:v>$0 </c:v>
                  </c:pt>
                  <c:pt idx="85">
                    <c:v>$40,496 </c:v>
                  </c:pt>
                  <c:pt idx="86">
                    <c:v>$0 </c:v>
                  </c:pt>
                  <c:pt idx="87">
                    <c:v>$26,856 </c:v>
                  </c:pt>
                  <c:pt idx="88">
                    <c:v>$81,600 </c:v>
                  </c:pt>
                  <c:pt idx="89">
                    <c:v>$0 </c:v>
                  </c:pt>
                  <c:pt idx="90">
                    <c:v>$47,580 </c:v>
                  </c:pt>
                  <c:pt idx="91">
                    <c:v>$43,325 </c:v>
                  </c:pt>
                  <c:pt idx="92">
                    <c:v>$48,350 </c:v>
                  </c:pt>
                  <c:pt idx="93">
                    <c:v>$49,824 </c:v>
                  </c:pt>
                  <c:pt idx="94">
                    <c:v>$46,546 </c:v>
                  </c:pt>
                  <c:pt idx="95">
                    <c:v>$0 </c:v>
                  </c:pt>
                  <c:pt idx="96">
                    <c:v>$48,900 </c:v>
                  </c:pt>
                  <c:pt idx="97">
                    <c:v>$49,714 </c:v>
                  </c:pt>
                  <c:pt idx="98">
                    <c:v>$80,269 </c:v>
                  </c:pt>
                  <c:pt idx="99">
                    <c:v>$0 </c:v>
                  </c:pt>
                  <c:pt idx="100">
                    <c:v>$51,550 </c:v>
                  </c:pt>
                  <c:pt idx="101">
                    <c:v>$62,500 </c:v>
                  </c:pt>
                  <c:pt idx="102">
                    <c:v>$63,650 </c:v>
                  </c:pt>
                  <c:pt idx="103">
                    <c:v>$0 </c:v>
                  </c:pt>
                  <c:pt idx="104">
                    <c:v>$0 </c:v>
                  </c:pt>
                  <c:pt idx="105">
                    <c:v>$71,675 </c:v>
                  </c:pt>
                  <c:pt idx="106">
                    <c:v>$71,675 </c:v>
                  </c:pt>
                  <c:pt idx="107">
                    <c:v>$0 </c:v>
                  </c:pt>
                  <c:pt idx="108">
                    <c:v>$64,400 </c:v>
                  </c:pt>
                  <c:pt idx="109">
                    <c:v>$73,600 </c:v>
                  </c:pt>
                  <c:pt idx="110">
                    <c:v>$74,075 </c:v>
                  </c:pt>
                  <c:pt idx="111">
                    <c:v>$74,075 </c:v>
                  </c:pt>
                  <c:pt idx="112">
                    <c:v>$81,542 </c:v>
                  </c:pt>
                  <c:pt idx="113">
                    <c:v>$92,500 </c:v>
                  </c:pt>
                  <c:pt idx="114">
                    <c:v>$20,250 </c:v>
                  </c:pt>
                  <c:pt idx="115">
                    <c:v>$91,550 </c:v>
                  </c:pt>
                  <c:pt idx="116">
                    <c:v>$106,107 </c:v>
                  </c:pt>
                  <c:pt idx="117">
                    <c:v>$0 </c:v>
                  </c:pt>
                  <c:pt idx="118">
                    <c:v>$0 </c:v>
                  </c:pt>
                  <c:pt idx="119">
                    <c:v>$0 </c:v>
                  </c:pt>
                  <c:pt idx="120">
                    <c:v>$100,000 </c:v>
                  </c:pt>
                  <c:pt idx="121">
                    <c:v>$0 </c:v>
                  </c:pt>
                  <c:pt idx="122">
                    <c:v>$95,000 </c:v>
                  </c:pt>
                  <c:pt idx="123">
                    <c:v>$100,000 </c:v>
                  </c:pt>
                  <c:pt idx="124">
                    <c:v>$121,600 </c:v>
                  </c:pt>
                  <c:pt idx="125">
                    <c:v>$0 </c:v>
                  </c:pt>
                  <c:pt idx="126">
                    <c:v>$0 </c:v>
                  </c:pt>
                  <c:pt idx="127">
                    <c:v>$74,841 </c:v>
                  </c:pt>
                  <c:pt idx="128">
                    <c:v>$103,510 </c:v>
                  </c:pt>
                  <c:pt idx="129">
                    <c:v>$130,285 </c:v>
                  </c:pt>
                  <c:pt idx="130">
                    <c:v>$156,800 </c:v>
                  </c:pt>
                  <c:pt idx="131">
                    <c:v>$160,489 </c:v>
                  </c:pt>
                  <c:pt idx="132">
                    <c:v>$162,325 </c:v>
                  </c:pt>
                  <c:pt idx="133">
                    <c:v>$162,325 </c:v>
                  </c:pt>
                  <c:pt idx="134">
                    <c:v>$162,352 </c:v>
                  </c:pt>
                  <c:pt idx="135">
                    <c:v>$170,281 </c:v>
                  </c:pt>
                  <c:pt idx="136">
                    <c:v>$158,689 </c:v>
                  </c:pt>
                  <c:pt idx="137">
                    <c:v>$171,487 </c:v>
                  </c:pt>
                  <c:pt idx="138">
                    <c:v>$171,100 </c:v>
                  </c:pt>
                  <c:pt idx="139">
                    <c:v>$316,512 </c:v>
                  </c:pt>
                </c:lvl>
                <c:lvl>
                  <c:pt idx="0">
                    <c:v>$20,000 </c:v>
                  </c:pt>
                  <c:pt idx="1">
                    <c:v>$8,750 </c:v>
                  </c:pt>
                  <c:pt idx="2">
                    <c:v>$7,000 </c:v>
                  </c:pt>
                  <c:pt idx="3">
                    <c:v>$7,000 </c:v>
                  </c:pt>
                  <c:pt idx="4">
                    <c:v>$8,000 </c:v>
                  </c:pt>
                  <c:pt idx="5">
                    <c:v>$9,500 </c:v>
                  </c:pt>
                  <c:pt idx="6">
                    <c:v>$11,000 </c:v>
                  </c:pt>
                  <c:pt idx="7">
                    <c:v>$7,500 </c:v>
                  </c:pt>
                  <c:pt idx="8">
                    <c:v>$9,500 </c:v>
                  </c:pt>
                  <c:pt idx="9">
                    <c:v>$8,000 </c:v>
                  </c:pt>
                  <c:pt idx="10">
                    <c:v>$9,000 </c:v>
                  </c:pt>
                  <c:pt idx="11">
                    <c:v>$9,000 </c:v>
                  </c:pt>
                  <c:pt idx="12">
                    <c:v>$4,500 </c:v>
                  </c:pt>
                  <c:pt idx="13">
                    <c:v>$30,000 </c:v>
                  </c:pt>
                  <c:pt idx="14">
                    <c:v>$12,500 </c:v>
                  </c:pt>
                  <c:pt idx="15">
                    <c:v>$23,000 </c:v>
                  </c:pt>
                  <c:pt idx="16">
                    <c:v>$12,500 </c:v>
                  </c:pt>
                  <c:pt idx="17">
                    <c:v>$13,000 </c:v>
                  </c:pt>
                  <c:pt idx="18">
                    <c:v>$18,000 </c:v>
                  </c:pt>
                  <c:pt idx="19">
                    <c:v>$24,000 </c:v>
                  </c:pt>
                  <c:pt idx="20">
                    <c:v>$15,000 </c:v>
                  </c:pt>
                  <c:pt idx="21">
                    <c:v>$15,000 </c:v>
                  </c:pt>
                  <c:pt idx="22">
                    <c:v>$23,500 </c:v>
                  </c:pt>
                  <c:pt idx="23">
                    <c:v>$26,000 </c:v>
                  </c:pt>
                  <c:pt idx="24">
                    <c:v>$28,000 </c:v>
                  </c:pt>
                  <c:pt idx="25">
                    <c:v>$27,000 </c:v>
                  </c:pt>
                  <c:pt idx="26">
                    <c:v>$26,000 </c:v>
                  </c:pt>
                  <c:pt idx="27">
                    <c:v>$30,000 </c:v>
                  </c:pt>
                  <c:pt idx="28">
                    <c:v>$13,500 </c:v>
                  </c:pt>
                  <c:pt idx="29">
                    <c:v>$15,000 </c:v>
                  </c:pt>
                  <c:pt idx="30">
                    <c:v>$19,900 </c:v>
                  </c:pt>
                  <c:pt idx="31">
                    <c:v>$32,500 </c:v>
                  </c:pt>
                  <c:pt idx="32">
                    <c:v>$15,000 </c:v>
                  </c:pt>
                  <c:pt idx="33">
                    <c:v>$12,000 </c:v>
                  </c:pt>
                  <c:pt idx="34">
                    <c:v>$24,500 </c:v>
                  </c:pt>
                  <c:pt idx="35">
                    <c:v>$11,000 </c:v>
                  </c:pt>
                  <c:pt idx="36">
                    <c:v>$35,000 </c:v>
                  </c:pt>
                  <c:pt idx="37">
                    <c:v>$27,000 </c:v>
                  </c:pt>
                  <c:pt idx="38">
                    <c:v>$34,000 </c:v>
                  </c:pt>
                  <c:pt idx="39">
                    <c:v>$29,000 </c:v>
                  </c:pt>
                  <c:pt idx="40">
                    <c:v>$37,900 </c:v>
                  </c:pt>
                  <c:pt idx="41">
                    <c:v>$35,000 </c:v>
                  </c:pt>
                  <c:pt idx="42">
                    <c:v>$25,000 </c:v>
                  </c:pt>
                  <c:pt idx="43">
                    <c:v>$25,000 </c:v>
                  </c:pt>
                  <c:pt idx="44">
                    <c:v>$30,000 </c:v>
                  </c:pt>
                  <c:pt idx="45">
                    <c:v>$54,500 </c:v>
                  </c:pt>
                  <c:pt idx="46">
                    <c:v>$40,000 </c:v>
                  </c:pt>
                  <c:pt idx="47">
                    <c:v>$99,900 </c:v>
                  </c:pt>
                  <c:pt idx="48">
                    <c:v>$34,000 </c:v>
                  </c:pt>
                  <c:pt idx="49">
                    <c:v>$27,000 </c:v>
                  </c:pt>
                  <c:pt idx="50">
                    <c:v>$45,000 </c:v>
                  </c:pt>
                  <c:pt idx="51">
                    <c:v>$25,000 </c:v>
                  </c:pt>
                  <c:pt idx="52">
                    <c:v>$28,000 </c:v>
                  </c:pt>
                  <c:pt idx="53">
                    <c:v>$29,000 </c:v>
                  </c:pt>
                  <c:pt idx="54">
                    <c:v>$30,000 </c:v>
                  </c:pt>
                  <c:pt idx="55">
                    <c:v>$20,000 </c:v>
                  </c:pt>
                  <c:pt idx="56">
                    <c:v>$49,900 </c:v>
                  </c:pt>
                  <c:pt idx="57">
                    <c:v>$19,500 </c:v>
                  </c:pt>
                  <c:pt idx="58">
                    <c:v>$30,000 </c:v>
                  </c:pt>
                  <c:pt idx="59">
                    <c:v>$31,500 </c:v>
                  </c:pt>
                  <c:pt idx="60">
                    <c:v>$15,000 </c:v>
                  </c:pt>
                  <c:pt idx="61">
                    <c:v>$67,029 </c:v>
                  </c:pt>
                  <c:pt idx="62">
                    <c:v>$29,000 </c:v>
                  </c:pt>
                  <c:pt idx="63">
                    <c:v>$65,000 </c:v>
                  </c:pt>
                  <c:pt idx="64">
                    <c:v>$35,000 </c:v>
                  </c:pt>
                  <c:pt idx="65">
                    <c:v>$29,900 </c:v>
                  </c:pt>
                  <c:pt idx="66">
                    <c:v>$52,500 </c:v>
                  </c:pt>
                  <c:pt idx="67">
                    <c:v>$50,000 </c:v>
                  </c:pt>
                  <c:pt idx="68">
                    <c:v>$22,000 </c:v>
                  </c:pt>
                  <c:pt idx="69">
                    <c:v>$47,900 </c:v>
                  </c:pt>
                  <c:pt idx="70">
                    <c:v>$26,500 </c:v>
                  </c:pt>
                  <c:pt idx="71">
                    <c:v>$50,000 </c:v>
                  </c:pt>
                  <c:pt idx="72">
                    <c:v>$30,000 </c:v>
                  </c:pt>
                  <c:pt idx="73">
                    <c:v>$67,500 </c:v>
                  </c:pt>
                  <c:pt idx="74">
                    <c:v>$25,500 </c:v>
                  </c:pt>
                  <c:pt idx="75">
                    <c:v>$38,000 </c:v>
                  </c:pt>
                  <c:pt idx="76">
                    <c:v>$40,000 </c:v>
                  </c:pt>
                  <c:pt idx="77">
                    <c:v>$21,000 </c:v>
                  </c:pt>
                  <c:pt idx="78">
                    <c:v>$50,000 </c:v>
                  </c:pt>
                  <c:pt idx="79">
                    <c:v>$25,000 </c:v>
                  </c:pt>
                  <c:pt idx="80">
                    <c:v>$48,000 </c:v>
                  </c:pt>
                  <c:pt idx="81">
                    <c:v>$50,000 </c:v>
                  </c:pt>
                  <c:pt idx="82">
                    <c:v>$33,000 </c:v>
                  </c:pt>
                  <c:pt idx="83">
                    <c:v>$40,500 </c:v>
                  </c:pt>
                  <c:pt idx="84">
                    <c:v>$40,500 </c:v>
                  </c:pt>
                  <c:pt idx="85">
                    <c:v>$56,000 </c:v>
                  </c:pt>
                  <c:pt idx="86">
                    <c:v>$59,900 </c:v>
                  </c:pt>
                  <c:pt idx="87">
                    <c:v>$25,000 </c:v>
                  </c:pt>
                  <c:pt idx="88">
                    <c:v>$54,000 </c:v>
                  </c:pt>
                  <c:pt idx="89">
                    <c:v>$45,000 </c:v>
                  </c:pt>
                  <c:pt idx="90">
                    <c:v>$54,750 </c:v>
                  </c:pt>
                  <c:pt idx="91">
                    <c:v>$40,000 </c:v>
                  </c:pt>
                  <c:pt idx="92">
                    <c:v>$87,500 </c:v>
                  </c:pt>
                  <c:pt idx="93">
                    <c:v>$60,000 </c:v>
                  </c:pt>
                  <c:pt idx="94">
                    <c:v>$67,500 </c:v>
                  </c:pt>
                  <c:pt idx="95">
                    <c:v>$90,000 </c:v>
                  </c:pt>
                  <c:pt idx="96">
                    <c:v>$55,000 </c:v>
                  </c:pt>
                  <c:pt idx="97">
                    <c:v>$80,000 </c:v>
                  </c:pt>
                  <c:pt idx="98">
                    <c:v>$114,900 </c:v>
                  </c:pt>
                  <c:pt idx="99">
                    <c:v>$64,380 </c:v>
                  </c:pt>
                  <c:pt idx="100">
                    <c:v>$49,900 </c:v>
                  </c:pt>
                  <c:pt idx="101">
                    <c:v>$47,500 </c:v>
                  </c:pt>
                  <c:pt idx="102">
                    <c:v>$60,000 </c:v>
                  </c:pt>
                  <c:pt idx="103">
                    <c:v>$120,000 </c:v>
                  </c:pt>
                  <c:pt idx="104">
                    <c:v>$64,900 </c:v>
                  </c:pt>
                  <c:pt idx="105">
                    <c:v>$52,200 </c:v>
                  </c:pt>
                  <c:pt idx="106">
                    <c:v>$70,500 </c:v>
                  </c:pt>
                  <c:pt idx="107">
                    <c:v>$45,000 </c:v>
                  </c:pt>
                  <c:pt idx="108">
                    <c:v>$45,000 </c:v>
                  </c:pt>
                  <c:pt idx="109">
                    <c:v>$85,000 </c:v>
                  </c:pt>
                  <c:pt idx="110">
                    <c:v>$90,000 </c:v>
                  </c:pt>
                  <c:pt idx="111">
                    <c:v>$79,900 </c:v>
                  </c:pt>
                  <c:pt idx="112">
                    <c:v>$140,000 </c:v>
                  </c:pt>
                  <c:pt idx="113">
                    <c:v>$90,500 </c:v>
                  </c:pt>
                  <c:pt idx="114">
                    <c:v>$90,000 </c:v>
                  </c:pt>
                  <c:pt idx="115">
                    <c:v>$110,000 </c:v>
                  </c:pt>
                  <c:pt idx="116">
                    <c:v>$120,652 </c:v>
                  </c:pt>
                  <c:pt idx="117">
                    <c:v>$131,000 </c:v>
                  </c:pt>
                  <c:pt idx="118">
                    <c:v>$49,500 </c:v>
                  </c:pt>
                  <c:pt idx="119">
                    <c:v>$120,000 </c:v>
                  </c:pt>
                  <c:pt idx="120">
                    <c:v>$85,000 </c:v>
                  </c:pt>
                  <c:pt idx="121">
                    <c:v>$95,000 </c:v>
                  </c:pt>
                  <c:pt idx="122">
                    <c:v>$150,000 </c:v>
                  </c:pt>
                  <c:pt idx="123">
                    <c:v>$120,000 </c:v>
                  </c:pt>
                  <c:pt idx="124">
                    <c:v>$140,000 </c:v>
                  </c:pt>
                  <c:pt idx="125">
                    <c:v>$110,000 </c:v>
                  </c:pt>
                  <c:pt idx="126">
                    <c:v>$124,900 </c:v>
                  </c:pt>
                  <c:pt idx="127">
                    <c:v>$85,000 </c:v>
                  </c:pt>
                  <c:pt idx="128">
                    <c:v>$80,000 </c:v>
                  </c:pt>
                  <c:pt idx="129">
                    <c:v>$177,000 </c:v>
                  </c:pt>
                  <c:pt idx="130">
                    <c:v>$160,000 </c:v>
                  </c:pt>
                  <c:pt idx="131">
                    <c:v>$201,000 </c:v>
                  </c:pt>
                  <c:pt idx="132">
                    <c:v>$140,000 </c:v>
                  </c:pt>
                  <c:pt idx="133">
                    <c:v>$115,000 </c:v>
                  </c:pt>
                  <c:pt idx="134">
                    <c:v>$145,000 </c:v>
                  </c:pt>
                  <c:pt idx="135">
                    <c:v>$232,000 </c:v>
                  </c:pt>
                  <c:pt idx="136">
                    <c:v>$175,000 </c:v>
                  </c:pt>
                  <c:pt idx="137">
                    <c:v>$160,000 </c:v>
                  </c:pt>
                  <c:pt idx="138">
                    <c:v>$250,000 </c:v>
                  </c:pt>
                  <c:pt idx="139">
                    <c:v>$219,285 </c:v>
                  </c:pt>
                </c:lvl>
                <c:lvl>
                  <c:pt idx="0">
                    <c:v>$0 </c:v>
                  </c:pt>
                  <c:pt idx="1">
                    <c:v>$2,340 </c:v>
                  </c:pt>
                  <c:pt idx="2">
                    <c:v>$3,600 </c:v>
                  </c:pt>
                  <c:pt idx="3">
                    <c:v>$0 </c:v>
                  </c:pt>
                  <c:pt idx="4">
                    <c:v>$4,560 </c:v>
                  </c:pt>
                  <c:pt idx="5">
                    <c:v>$0 </c:v>
                  </c:pt>
                  <c:pt idx="6">
                    <c:v>$6,300 </c:v>
                  </c:pt>
                  <c:pt idx="7">
                    <c:v>$7,095 </c:v>
                  </c:pt>
                  <c:pt idx="8">
                    <c:v>$0 </c:v>
                  </c:pt>
                  <c:pt idx="9">
                    <c:v>$7,600 </c:v>
                  </c:pt>
                  <c:pt idx="10">
                    <c:v>$0 </c:v>
                  </c:pt>
                  <c:pt idx="11">
                    <c:v>$8,200 </c:v>
                  </c:pt>
                  <c:pt idx="12">
                    <c:v>$0 </c:v>
                  </c:pt>
                  <c:pt idx="13">
                    <c:v>$0 </c:v>
                  </c:pt>
                  <c:pt idx="14">
                    <c:v>$10,300 </c:v>
                  </c:pt>
                  <c:pt idx="15">
                    <c:v>$0 </c:v>
                  </c:pt>
                  <c:pt idx="16">
                    <c:v>$0 </c:v>
                  </c:pt>
                  <c:pt idx="17">
                    <c:v>$0 </c:v>
                  </c:pt>
                  <c:pt idx="18">
                    <c:v>$0 </c:v>
                  </c:pt>
                  <c:pt idx="19">
                    <c:v>$14,174 </c:v>
                  </c:pt>
                  <c:pt idx="20">
                    <c:v>$0 </c:v>
                  </c:pt>
                  <c:pt idx="21">
                    <c:v>$5,220 </c:v>
                  </c:pt>
                  <c:pt idx="22">
                    <c:v>$4,350 </c:v>
                  </c:pt>
                  <c:pt idx="23">
                    <c:v>$0 </c:v>
                  </c:pt>
                  <c:pt idx="24">
                    <c:v>$0 </c:v>
                  </c:pt>
                  <c:pt idx="25">
                    <c:v>$0 </c:v>
                  </c:pt>
                  <c:pt idx="26">
                    <c:v>$0 </c:v>
                  </c:pt>
                  <c:pt idx="27">
                    <c:v>$0 </c:v>
                  </c:pt>
                  <c:pt idx="28">
                    <c:v>$0 </c:v>
                  </c:pt>
                  <c:pt idx="29">
                    <c:v>$0 </c:v>
                  </c:pt>
                  <c:pt idx="30">
                    <c:v>$0 </c:v>
                  </c:pt>
                  <c:pt idx="31">
                    <c:v>$0 </c:v>
                  </c:pt>
                  <c:pt idx="32">
                    <c:v>$21,241 </c:v>
                  </c:pt>
                  <c:pt idx="33">
                    <c:v>$0 </c:v>
                  </c:pt>
                  <c:pt idx="34">
                    <c:v>$0 </c:v>
                  </c:pt>
                  <c:pt idx="35">
                    <c:v>$20,575 </c:v>
                  </c:pt>
                  <c:pt idx="36">
                    <c:v>$0 </c:v>
                  </c:pt>
                  <c:pt idx="37">
                    <c:v>$0 </c:v>
                  </c:pt>
                  <c:pt idx="38">
                    <c:v>$0 </c:v>
                  </c:pt>
                  <c:pt idx="39">
                    <c:v>$20,901 </c:v>
                  </c:pt>
                  <c:pt idx="40">
                    <c:v>$25,820 </c:v>
                  </c:pt>
                  <c:pt idx="41">
                    <c:v>$0 </c:v>
                  </c:pt>
                  <c:pt idx="42">
                    <c:v>$0 </c:v>
                  </c:pt>
                  <c:pt idx="43">
                    <c:v>$28,891 </c:v>
                  </c:pt>
                  <c:pt idx="44">
                    <c:v>$27,332 </c:v>
                  </c:pt>
                  <c:pt idx="45">
                    <c:v>$25,946 </c:v>
                  </c:pt>
                  <c:pt idx="46">
                    <c:v>$17,784 </c:v>
                  </c:pt>
                  <c:pt idx="47">
                    <c:v>$29,987 </c:v>
                  </c:pt>
                  <c:pt idx="48">
                    <c:v>$0 </c:v>
                  </c:pt>
                  <c:pt idx="49">
                    <c:v>$0 </c:v>
                  </c:pt>
                  <c:pt idx="50">
                    <c:v>$29,892 </c:v>
                  </c:pt>
                  <c:pt idx="51">
                    <c:v>$0 </c:v>
                  </c:pt>
                  <c:pt idx="52">
                    <c:v>$0 </c:v>
                  </c:pt>
                  <c:pt idx="53">
                    <c:v>$29,783 </c:v>
                  </c:pt>
                  <c:pt idx="54">
                    <c:v>$29,892 </c:v>
                  </c:pt>
                  <c:pt idx="55">
                    <c:v>$30,000 </c:v>
                  </c:pt>
                  <c:pt idx="56">
                    <c:v>$30,000 </c:v>
                  </c:pt>
                  <c:pt idx="57">
                    <c:v>$0 </c:v>
                  </c:pt>
                  <c:pt idx="58">
                    <c:v>$29,896 </c:v>
                  </c:pt>
                  <c:pt idx="59">
                    <c:v>$30,018 </c:v>
                  </c:pt>
                  <c:pt idx="60">
                    <c:v>$0 </c:v>
                  </c:pt>
                  <c:pt idx="61">
                    <c:v>$34,525 </c:v>
                  </c:pt>
                  <c:pt idx="62">
                    <c:v>$29,905 </c:v>
                  </c:pt>
                  <c:pt idx="63">
                    <c:v>$30,180 </c:v>
                  </c:pt>
                  <c:pt idx="64">
                    <c:v>$0 </c:v>
                  </c:pt>
                  <c:pt idx="65">
                    <c:v>$0 </c:v>
                  </c:pt>
                  <c:pt idx="66">
                    <c:v>$29,892 </c:v>
                  </c:pt>
                  <c:pt idx="67">
                    <c:v>$18,430 </c:v>
                  </c:pt>
                  <c:pt idx="68">
                    <c:v>$30,558 </c:v>
                  </c:pt>
                  <c:pt idx="69">
                    <c:v>$29,866 </c:v>
                  </c:pt>
                  <c:pt idx="70">
                    <c:v>$0 </c:v>
                  </c:pt>
                  <c:pt idx="71">
                    <c:v>$31,494 </c:v>
                  </c:pt>
                  <c:pt idx="72">
                    <c:v>$32,178 </c:v>
                  </c:pt>
                  <c:pt idx="73">
                    <c:v>$24,596 </c:v>
                  </c:pt>
                  <c:pt idx="74">
                    <c:v>$33,355 </c:v>
                  </c:pt>
                  <c:pt idx="75">
                    <c:v>$0 </c:v>
                  </c:pt>
                  <c:pt idx="76">
                    <c:v>$32,340 </c:v>
                  </c:pt>
                  <c:pt idx="77">
                    <c:v>$35,400 </c:v>
                  </c:pt>
                  <c:pt idx="78">
                    <c:v>$0 </c:v>
                  </c:pt>
                  <c:pt idx="79">
                    <c:v>$0 </c:v>
                  </c:pt>
                  <c:pt idx="80">
                    <c:v>$45,760 </c:v>
                  </c:pt>
                  <c:pt idx="81">
                    <c:v>$38,172 </c:v>
                  </c:pt>
                  <c:pt idx="82">
                    <c:v>$0 </c:v>
                  </c:pt>
                  <c:pt idx="83">
                    <c:v>$0 </c:v>
                  </c:pt>
                  <c:pt idx="84">
                    <c:v>$0 </c:v>
                  </c:pt>
                  <c:pt idx="85">
                    <c:v>$40,496 </c:v>
                  </c:pt>
                  <c:pt idx="86">
                    <c:v>$0 </c:v>
                  </c:pt>
                  <c:pt idx="87">
                    <c:v>$26,856 </c:v>
                  </c:pt>
                  <c:pt idx="88">
                    <c:v>$81,600 </c:v>
                  </c:pt>
                  <c:pt idx="89">
                    <c:v>$0 </c:v>
                  </c:pt>
                  <c:pt idx="90">
                    <c:v>$47,580 </c:v>
                  </c:pt>
                  <c:pt idx="91">
                    <c:v>$43,325 </c:v>
                  </c:pt>
                  <c:pt idx="92">
                    <c:v>$48,350 </c:v>
                  </c:pt>
                  <c:pt idx="93">
                    <c:v>$49,824 </c:v>
                  </c:pt>
                  <c:pt idx="94">
                    <c:v>$46,546 </c:v>
                  </c:pt>
                  <c:pt idx="95">
                    <c:v>$0 </c:v>
                  </c:pt>
                  <c:pt idx="96">
                    <c:v>$48,900 </c:v>
                  </c:pt>
                  <c:pt idx="97">
                    <c:v>$49,714 </c:v>
                  </c:pt>
                  <c:pt idx="98">
                    <c:v>$80,269 </c:v>
                  </c:pt>
                  <c:pt idx="99">
                    <c:v>$0 </c:v>
                  </c:pt>
                  <c:pt idx="100">
                    <c:v>$51,550 </c:v>
                  </c:pt>
                  <c:pt idx="101">
                    <c:v>$62,500 </c:v>
                  </c:pt>
                  <c:pt idx="102">
                    <c:v>$63,650 </c:v>
                  </c:pt>
                  <c:pt idx="103">
                    <c:v>$0 </c:v>
                  </c:pt>
                  <c:pt idx="104">
                    <c:v>$0 </c:v>
                  </c:pt>
                  <c:pt idx="105">
                    <c:v>$71,675 </c:v>
                  </c:pt>
                  <c:pt idx="106">
                    <c:v>$71,675 </c:v>
                  </c:pt>
                  <c:pt idx="107">
                    <c:v>$0 </c:v>
                  </c:pt>
                  <c:pt idx="108">
                    <c:v>$64,400 </c:v>
                  </c:pt>
                  <c:pt idx="109">
                    <c:v>$73,600 </c:v>
                  </c:pt>
                  <c:pt idx="110">
                    <c:v>$74,075 </c:v>
                  </c:pt>
                  <c:pt idx="111">
                    <c:v>$74,075 </c:v>
                  </c:pt>
                  <c:pt idx="112">
                    <c:v>$81,542 </c:v>
                  </c:pt>
                  <c:pt idx="113">
                    <c:v>$92,500 </c:v>
                  </c:pt>
                  <c:pt idx="114">
                    <c:v>$20,250 </c:v>
                  </c:pt>
                  <c:pt idx="115">
                    <c:v>$91,550 </c:v>
                  </c:pt>
                  <c:pt idx="116">
                    <c:v>$106,107 </c:v>
                  </c:pt>
                  <c:pt idx="117">
                    <c:v>$0 </c:v>
                  </c:pt>
                  <c:pt idx="118">
                    <c:v>$0 </c:v>
                  </c:pt>
                  <c:pt idx="119">
                    <c:v>$0 </c:v>
                  </c:pt>
                  <c:pt idx="120">
                    <c:v>$100,000 </c:v>
                  </c:pt>
                  <c:pt idx="121">
                    <c:v>$0 </c:v>
                  </c:pt>
                  <c:pt idx="122">
                    <c:v>$95,000 </c:v>
                  </c:pt>
                  <c:pt idx="123">
                    <c:v>$100,000 </c:v>
                  </c:pt>
                  <c:pt idx="124">
                    <c:v>$121,600 </c:v>
                  </c:pt>
                  <c:pt idx="125">
                    <c:v>$0 </c:v>
                  </c:pt>
                  <c:pt idx="126">
                    <c:v>$0 </c:v>
                  </c:pt>
                  <c:pt idx="127">
                    <c:v>$74,841 </c:v>
                  </c:pt>
                  <c:pt idx="128">
                    <c:v>$103,510 </c:v>
                  </c:pt>
                  <c:pt idx="129">
                    <c:v>$130,285 </c:v>
                  </c:pt>
                  <c:pt idx="130">
                    <c:v>$156,800 </c:v>
                  </c:pt>
                  <c:pt idx="131">
                    <c:v>$160,489 </c:v>
                  </c:pt>
                  <c:pt idx="132">
                    <c:v>$162,325 </c:v>
                  </c:pt>
                  <c:pt idx="133">
                    <c:v>$162,325 </c:v>
                  </c:pt>
                  <c:pt idx="134">
                    <c:v>$162,352 </c:v>
                  </c:pt>
                  <c:pt idx="135">
                    <c:v>$170,281 </c:v>
                  </c:pt>
                  <c:pt idx="136">
                    <c:v>$158,689 </c:v>
                  </c:pt>
                  <c:pt idx="137">
                    <c:v>$171,487 </c:v>
                  </c:pt>
                  <c:pt idx="138">
                    <c:v>$171,100 </c:v>
                  </c:pt>
                  <c:pt idx="139">
                    <c:v>$357,227 </c:v>
                  </c:pt>
                </c:lvl>
                <c:lvl>
                  <c:pt idx="0">
                    <c:v>55.00 </c:v>
                  </c:pt>
                  <c:pt idx="1">
                    <c:v>67.43 </c:v>
                  </c:pt>
                  <c:pt idx="2">
                    <c:v>25.71 </c:v>
                  </c:pt>
                  <c:pt idx="3">
                    <c:v>21.43 </c:v>
                  </c:pt>
                  <c:pt idx="4">
                    <c:v>123.75 </c:v>
                  </c:pt>
                  <c:pt idx="5">
                    <c:v>21.05 </c:v>
                  </c:pt>
                  <c:pt idx="6">
                    <c:v>68.18 </c:v>
                  </c:pt>
                  <c:pt idx="7">
                    <c:v>66.67 </c:v>
                  </c:pt>
                  <c:pt idx="8">
                    <c:v>25.26 </c:v>
                  </c:pt>
                  <c:pt idx="9">
                    <c:v>42.50 </c:v>
                  </c:pt>
                  <c:pt idx="10">
                    <c:v>41.11 </c:v>
                  </c:pt>
                  <c:pt idx="11">
                    <c:v>126.67 </c:v>
                  </c:pt>
                  <c:pt idx="12">
                    <c:v>248.89 </c:v>
                  </c:pt>
                  <c:pt idx="13">
                    <c:v>22.33 </c:v>
                  </c:pt>
                  <c:pt idx="14">
                    <c:v>37.60 </c:v>
                  </c:pt>
                  <c:pt idx="15">
                    <c:v>26.52 </c:v>
                  </c:pt>
                  <c:pt idx="16">
                    <c:v>30.40 </c:v>
                  </c:pt>
                  <c:pt idx="17">
                    <c:v>50.77 </c:v>
                  </c:pt>
                  <c:pt idx="18">
                    <c:v>41.11 </c:v>
                  </c:pt>
                  <c:pt idx="19">
                    <c:v>31.25 </c:v>
                  </c:pt>
                  <c:pt idx="20">
                    <c:v>36.00 </c:v>
                  </c:pt>
                  <c:pt idx="21">
                    <c:v>60.67 </c:v>
                  </c:pt>
                  <c:pt idx="22">
                    <c:v>32.77 </c:v>
                  </c:pt>
                  <c:pt idx="23">
                    <c:v>30.77 </c:v>
                  </c:pt>
                  <c:pt idx="24">
                    <c:v>30.00 </c:v>
                  </c:pt>
                  <c:pt idx="25">
                    <c:v>31.11 </c:v>
                  </c:pt>
                  <c:pt idx="26">
                    <c:v>30.77 </c:v>
                  </c:pt>
                  <c:pt idx="27">
                    <c:v>34.67 </c:v>
                  </c:pt>
                  <c:pt idx="28">
                    <c:v>51.85 </c:v>
                  </c:pt>
                  <c:pt idx="29">
                    <c:v>40.00 </c:v>
                  </c:pt>
                  <c:pt idx="30">
                    <c:v>39.20 </c:v>
                  </c:pt>
                  <c:pt idx="31">
                    <c:v>22.15 </c:v>
                  </c:pt>
                  <c:pt idx="32">
                    <c:v>46.67 </c:v>
                  </c:pt>
                  <c:pt idx="33">
                    <c:v>50.00 </c:v>
                  </c:pt>
                  <c:pt idx="34">
                    <c:v>32.65 </c:v>
                  </c:pt>
                  <c:pt idx="35">
                    <c:v>67.27 </c:v>
                  </c:pt>
                  <c:pt idx="36">
                    <c:v>24.29 </c:v>
                  </c:pt>
                  <c:pt idx="37">
                    <c:v>31.85 </c:v>
                  </c:pt>
                  <c:pt idx="38">
                    <c:v>43.53 </c:v>
                  </c:pt>
                  <c:pt idx="39">
                    <c:v>31.72 </c:v>
                  </c:pt>
                  <c:pt idx="40">
                    <c:v>23.22 </c:v>
                  </c:pt>
                  <c:pt idx="41">
                    <c:v>37.43 </c:v>
                  </c:pt>
                  <c:pt idx="42">
                    <c:v>40.80 </c:v>
                  </c:pt>
                  <c:pt idx="43">
                    <c:v>41.20 </c:v>
                  </c:pt>
                  <c:pt idx="44">
                    <c:v>33.00 </c:v>
                  </c:pt>
                  <c:pt idx="45">
                    <c:v>56.51 </c:v>
                  </c:pt>
                  <c:pt idx="46">
                    <c:v>31.25 </c:v>
                  </c:pt>
                  <c:pt idx="47">
                    <c:v>22.52 </c:v>
                  </c:pt>
                  <c:pt idx="48">
                    <c:v>55.88 </c:v>
                  </c:pt>
                  <c:pt idx="49">
                    <c:v>70.37 </c:v>
                  </c:pt>
                  <c:pt idx="50">
                    <c:v>30.44 </c:v>
                  </c:pt>
                  <c:pt idx="51">
                    <c:v>44.80 </c:v>
                  </c:pt>
                  <c:pt idx="52">
                    <c:v>42.14 </c:v>
                  </c:pt>
                  <c:pt idx="53">
                    <c:v>37.59 </c:v>
                  </c:pt>
                  <c:pt idx="54">
                    <c:v>37.33 </c:v>
                  </c:pt>
                  <c:pt idx="55">
                    <c:v>62.50 </c:v>
                  </c:pt>
                  <c:pt idx="56">
                    <c:v>23.85 </c:v>
                  </c:pt>
                  <c:pt idx="57">
                    <c:v>50.77 </c:v>
                  </c:pt>
                  <c:pt idx="58">
                    <c:v>39.67 </c:v>
                  </c:pt>
                  <c:pt idx="59">
                    <c:v>35.87 </c:v>
                  </c:pt>
                  <c:pt idx="60">
                    <c:v>66.00 </c:v>
                  </c:pt>
                  <c:pt idx="61">
                    <c:v>16.92 </c:v>
                  </c:pt>
                  <c:pt idx="62">
                    <c:v>41.03 </c:v>
                  </c:pt>
                  <c:pt idx="63">
                    <c:v>20.00 </c:v>
                  </c:pt>
                  <c:pt idx="64">
                    <c:v>54.86 </c:v>
                  </c:pt>
                  <c:pt idx="65">
                    <c:v>40.13 </c:v>
                  </c:pt>
                  <c:pt idx="66">
                    <c:v>22.48 </c:v>
                  </c:pt>
                  <c:pt idx="67">
                    <c:v>63.20 </c:v>
                  </c:pt>
                  <c:pt idx="68">
                    <c:v>54.09 </c:v>
                  </c:pt>
                  <c:pt idx="69">
                    <c:v>32.99 </c:v>
                  </c:pt>
                  <c:pt idx="70">
                    <c:v>43.02 </c:v>
                  </c:pt>
                  <c:pt idx="71">
                    <c:v>27.40 </c:v>
                  </c:pt>
                  <c:pt idx="72">
                    <c:v>44.67 </c:v>
                  </c:pt>
                  <c:pt idx="73">
                    <c:v>24.59 </c:v>
                  </c:pt>
                  <c:pt idx="74">
                    <c:v>46.67 </c:v>
                  </c:pt>
                  <c:pt idx="75">
                    <c:v>33.42 </c:v>
                  </c:pt>
                  <c:pt idx="76">
                    <c:v>36.25 </c:v>
                  </c:pt>
                  <c:pt idx="77">
                    <c:v>41.43 </c:v>
                  </c:pt>
                  <c:pt idx="78">
                    <c:v>38.20 </c:v>
                  </c:pt>
                  <c:pt idx="79">
                    <c:v>63.60 </c:v>
                  </c:pt>
                  <c:pt idx="80">
                    <c:v>48.33 </c:v>
                  </c:pt>
                  <c:pt idx="81">
                    <c:v>33.60 </c:v>
                  </c:pt>
                  <c:pt idx="82">
                    <c:v>56.36 </c:v>
                  </c:pt>
                  <c:pt idx="83">
                    <c:v>70.12 </c:v>
                  </c:pt>
                  <c:pt idx="84">
                    <c:v>43.95 </c:v>
                  </c:pt>
                  <c:pt idx="85">
                    <c:v>24.46 </c:v>
                  </c:pt>
                  <c:pt idx="86">
                    <c:v>29.55 </c:v>
                  </c:pt>
                  <c:pt idx="87">
                    <c:v>38.80 </c:v>
                  </c:pt>
                  <c:pt idx="88">
                    <c:v>45.56 </c:v>
                  </c:pt>
                  <c:pt idx="89">
                    <c:v>38.22 </c:v>
                  </c:pt>
                  <c:pt idx="90">
                    <c:v>34.52 </c:v>
                  </c:pt>
                  <c:pt idx="91">
                    <c:v>61.00 </c:v>
                  </c:pt>
                  <c:pt idx="92">
                    <c:v>22.06 </c:v>
                  </c:pt>
                  <c:pt idx="93">
                    <c:v>32.83 </c:v>
                  </c:pt>
                  <c:pt idx="94">
                    <c:v>32.44 </c:v>
                  </c:pt>
                  <c:pt idx="95">
                    <c:v>26.67 </c:v>
                  </c:pt>
                  <c:pt idx="96">
                    <c:v>42.18 </c:v>
                  </c:pt>
                  <c:pt idx="97">
                    <c:v>26.13 </c:v>
                  </c:pt>
                  <c:pt idx="98">
                    <c:v>25.33 </c:v>
                  </c:pt>
                  <c:pt idx="99">
                    <c:v>34.48 </c:v>
                  </c:pt>
                  <c:pt idx="100">
                    <c:v>45.89 </c:v>
                  </c:pt>
                  <c:pt idx="101">
                    <c:v>49.68 </c:v>
                  </c:pt>
                  <c:pt idx="102">
                    <c:v>43.33 </c:v>
                  </c:pt>
                  <c:pt idx="103">
                    <c:v>20.75 </c:v>
                  </c:pt>
                  <c:pt idx="104">
                    <c:v>40.37 </c:v>
                  </c:pt>
                  <c:pt idx="105">
                    <c:v>71.07 </c:v>
                  </c:pt>
                  <c:pt idx="106">
                    <c:v>52.62 </c:v>
                  </c:pt>
                  <c:pt idx="107">
                    <c:v>49.11 </c:v>
                  </c:pt>
                  <c:pt idx="108">
                    <c:v>51.11 </c:v>
                  </c:pt>
                  <c:pt idx="109">
                    <c:v>33.18 </c:v>
                  </c:pt>
                  <c:pt idx="110">
                    <c:v>29.89 </c:v>
                  </c:pt>
                  <c:pt idx="111">
                    <c:v>33.67 </c:v>
                  </c:pt>
                  <c:pt idx="112">
                    <c:v>26.14 </c:v>
                  </c:pt>
                  <c:pt idx="113">
                    <c:v>34.03 </c:v>
                  </c:pt>
                  <c:pt idx="114">
                    <c:v>31.56 </c:v>
                  </c:pt>
                  <c:pt idx="115">
                    <c:v>29.36 </c:v>
                  </c:pt>
                  <c:pt idx="116">
                    <c:v>42.35 </c:v>
                  </c:pt>
                  <c:pt idx="117">
                    <c:v>33.13 </c:v>
                  </c:pt>
                  <c:pt idx="118">
                    <c:v>88.69 </c:v>
                  </c:pt>
                  <c:pt idx="119">
                    <c:v>29.00 </c:v>
                  </c:pt>
                  <c:pt idx="120">
                    <c:v>40.00 </c:v>
                  </c:pt>
                  <c:pt idx="121">
                    <c:v>35.47 </c:v>
                  </c:pt>
                  <c:pt idx="122">
                    <c:v>26.67 </c:v>
                  </c:pt>
                  <c:pt idx="123">
                    <c:v>31.67 </c:v>
                  </c:pt>
                  <c:pt idx="124">
                    <c:v>44.93 </c:v>
                  </c:pt>
                  <c:pt idx="125">
                    <c:v>29.91 </c:v>
                  </c:pt>
                  <c:pt idx="126">
                    <c:v>26.90 </c:v>
                  </c:pt>
                  <c:pt idx="127">
                    <c:v>38.71 </c:v>
                  </c:pt>
                  <c:pt idx="128">
                    <c:v>45.00 </c:v>
                  </c:pt>
                  <c:pt idx="129">
                    <c:v>0.00 </c:v>
                  </c:pt>
                  <c:pt idx="130">
                    <c:v>31.25 </c:v>
                  </c:pt>
                  <c:pt idx="131">
                    <c:v>33.78 </c:v>
                  </c:pt>
                  <c:pt idx="132">
                    <c:v>44.21 </c:v>
                  </c:pt>
                  <c:pt idx="133">
                    <c:v>56.78 </c:v>
                  </c:pt>
                  <c:pt idx="134">
                    <c:v>44.76 </c:v>
                  </c:pt>
                  <c:pt idx="135">
                    <c:v>28.62 </c:v>
                  </c:pt>
                  <c:pt idx="136">
                    <c:v>40.11 </c:v>
                  </c:pt>
                  <c:pt idx="137">
                    <c:v>39.50 </c:v>
                  </c:pt>
                  <c:pt idx="138">
                    <c:v>27.20 </c:v>
                  </c:pt>
                  <c:pt idx="139">
                    <c:v>39.62 </c:v>
                  </c:pt>
                </c:lvl>
                <c:lvl>
                  <c:pt idx="0">
                    <c:v>$11,000 </c:v>
                  </c:pt>
                  <c:pt idx="1">
                    <c:v>$5,900 </c:v>
                  </c:pt>
                  <c:pt idx="2">
                    <c:v>$1,800 </c:v>
                  </c:pt>
                  <c:pt idx="3">
                    <c:v>$1,500 </c:v>
                  </c:pt>
                  <c:pt idx="4">
                    <c:v>$9,900 </c:v>
                  </c:pt>
                  <c:pt idx="5">
                    <c:v>$2,000 </c:v>
                  </c:pt>
                  <c:pt idx="6">
                    <c:v>$7,500 </c:v>
                  </c:pt>
                  <c:pt idx="7">
                    <c:v>$5,000 </c:v>
                  </c:pt>
                  <c:pt idx="8">
                    <c:v>$2,400 </c:v>
                  </c:pt>
                  <c:pt idx="9">
                    <c:v>$3,400 </c:v>
                  </c:pt>
                  <c:pt idx="10">
                    <c:v>$3,700 </c:v>
                  </c:pt>
                  <c:pt idx="11">
                    <c:v>$11,400 </c:v>
                  </c:pt>
                  <c:pt idx="12">
                    <c:v>$11,200 </c:v>
                  </c:pt>
                  <c:pt idx="13">
                    <c:v>$6,700 </c:v>
                  </c:pt>
                  <c:pt idx="14">
                    <c:v>$4,700 </c:v>
                  </c:pt>
                  <c:pt idx="15">
                    <c:v>$6,100 </c:v>
                  </c:pt>
                  <c:pt idx="16">
                    <c:v>$3,800 </c:v>
                  </c:pt>
                  <c:pt idx="17">
                    <c:v>$6,600 </c:v>
                  </c:pt>
                  <c:pt idx="18">
                    <c:v>$7,400 </c:v>
                  </c:pt>
                  <c:pt idx="19">
                    <c:v>$7,500 </c:v>
                  </c:pt>
                  <c:pt idx="20">
                    <c:v>$5,400 </c:v>
                  </c:pt>
                  <c:pt idx="21">
                    <c:v>$9,100 </c:v>
                  </c:pt>
                  <c:pt idx="22">
                    <c:v>$7,700 </c:v>
                  </c:pt>
                  <c:pt idx="23">
                    <c:v>$8,000 </c:v>
                  </c:pt>
                  <c:pt idx="24">
                    <c:v>$8,400 </c:v>
                  </c:pt>
                  <c:pt idx="25">
                    <c:v>$8,400 </c:v>
                  </c:pt>
                  <c:pt idx="26">
                    <c:v>$8,000 </c:v>
                  </c:pt>
                  <c:pt idx="27">
                    <c:v>$10,400 </c:v>
                  </c:pt>
                  <c:pt idx="28">
                    <c:v>$7,000 </c:v>
                  </c:pt>
                  <c:pt idx="29">
                    <c:v>$6,000 </c:v>
                  </c:pt>
                  <c:pt idx="30">
                    <c:v>$7,800 </c:v>
                  </c:pt>
                  <c:pt idx="31">
                    <c:v>$7,200 </c:v>
                  </c:pt>
                  <c:pt idx="32">
                    <c:v>$7,000 </c:v>
                  </c:pt>
                  <c:pt idx="33">
                    <c:v>$6,000 </c:v>
                  </c:pt>
                  <c:pt idx="34">
                    <c:v>$8,000 </c:v>
                  </c:pt>
                  <c:pt idx="35">
                    <c:v>$7,400 </c:v>
                  </c:pt>
                  <c:pt idx="36">
                    <c:v>$8,500 </c:v>
                  </c:pt>
                  <c:pt idx="37">
                    <c:v>$8,600 </c:v>
                  </c:pt>
                  <c:pt idx="38">
                    <c:v>$14,800 </c:v>
                  </c:pt>
                  <c:pt idx="39">
                    <c:v>$9,200 </c:v>
                  </c:pt>
                  <c:pt idx="40">
                    <c:v>$8,800 </c:v>
                  </c:pt>
                  <c:pt idx="41">
                    <c:v>$13,100 </c:v>
                  </c:pt>
                  <c:pt idx="42">
                    <c:v>$10,200 </c:v>
                  </c:pt>
                  <c:pt idx="43">
                    <c:v>$10,300 </c:v>
                  </c:pt>
                  <c:pt idx="44">
                    <c:v>$9,900 </c:v>
                  </c:pt>
                  <c:pt idx="45">
                    <c:v>$30,800 </c:v>
                  </c:pt>
                  <c:pt idx="46">
                    <c:v>$12,500 </c:v>
                  </c:pt>
                  <c:pt idx="47">
                    <c:v>$22,500 </c:v>
                  </c:pt>
                  <c:pt idx="48">
                    <c:v>$19,000 </c:v>
                  </c:pt>
                  <c:pt idx="49">
                    <c:v>$19,000 </c:v>
                  </c:pt>
                  <c:pt idx="50">
                    <c:v>$13,700 </c:v>
                  </c:pt>
                  <c:pt idx="51">
                    <c:v>$11,200 </c:v>
                  </c:pt>
                  <c:pt idx="52">
                    <c:v>$11,800 </c:v>
                  </c:pt>
                  <c:pt idx="53">
                    <c:v>$10,900 </c:v>
                  </c:pt>
                  <c:pt idx="54">
                    <c:v>$11,200 </c:v>
                  </c:pt>
                  <c:pt idx="55">
                    <c:v>$12,500 </c:v>
                  </c:pt>
                  <c:pt idx="56">
                    <c:v>$11,900 </c:v>
                  </c:pt>
                  <c:pt idx="57">
                    <c:v>$9,900 </c:v>
                  </c:pt>
                  <c:pt idx="58">
                    <c:v>$11,900 </c:v>
                  </c:pt>
                  <c:pt idx="59">
                    <c:v>$11,300 </c:v>
                  </c:pt>
                  <c:pt idx="60">
                    <c:v>$9,900 </c:v>
                  </c:pt>
                  <c:pt idx="61">
                    <c:v>$12,100 </c:v>
                  </c:pt>
                  <c:pt idx="62">
                    <c:v>$11,900 </c:v>
                  </c:pt>
                  <c:pt idx="63">
                    <c:v>$13,000 </c:v>
                  </c:pt>
                  <c:pt idx="64">
                    <c:v>$19,200 </c:v>
                  </c:pt>
                  <c:pt idx="65">
                    <c:v>$12,000 </c:v>
                  </c:pt>
                  <c:pt idx="66">
                    <c:v>$11,800 </c:v>
                  </c:pt>
                  <c:pt idx="67">
                    <c:v>$31,600 </c:v>
                  </c:pt>
                  <c:pt idx="68">
                    <c:v>$11,900 </c:v>
                  </c:pt>
                  <c:pt idx="69">
                    <c:v>$15,800 </c:v>
                  </c:pt>
                  <c:pt idx="70">
                    <c:v>$11,400 </c:v>
                  </c:pt>
                  <c:pt idx="71">
                    <c:v>$13,700 </c:v>
                  </c:pt>
                  <c:pt idx="72">
                    <c:v>$13,400 </c:v>
                  </c:pt>
                  <c:pt idx="73">
                    <c:v>$16,600 </c:v>
                  </c:pt>
                  <c:pt idx="74">
                    <c:v>$11,900 </c:v>
                  </c:pt>
                  <c:pt idx="75">
                    <c:v>$12,700 </c:v>
                  </c:pt>
                  <c:pt idx="76">
                    <c:v>$14,500 </c:v>
                  </c:pt>
                  <c:pt idx="77">
                    <c:v>$8,700 </c:v>
                  </c:pt>
                  <c:pt idx="78">
                    <c:v>$19,100 </c:v>
                  </c:pt>
                  <c:pt idx="79">
                    <c:v>$15,900 </c:v>
                  </c:pt>
                  <c:pt idx="80">
                    <c:v>$23,200 </c:v>
                  </c:pt>
                  <c:pt idx="81">
                    <c:v>$16,800 </c:v>
                  </c:pt>
                  <c:pt idx="82">
                    <c:v>$18,600 </c:v>
                  </c:pt>
                  <c:pt idx="83">
                    <c:v>$28,400 </c:v>
                  </c:pt>
                  <c:pt idx="84">
                    <c:v>$17,800 </c:v>
                  </c:pt>
                  <c:pt idx="85">
                    <c:v>$13,700 </c:v>
                  </c:pt>
                  <c:pt idx="86">
                    <c:v>$17,700 </c:v>
                  </c:pt>
                  <c:pt idx="87">
                    <c:v>$9,700 </c:v>
                  </c:pt>
                  <c:pt idx="88">
                    <c:v>$24,600 </c:v>
                  </c:pt>
                  <c:pt idx="89">
                    <c:v>$17,200 </c:v>
                  </c:pt>
                  <c:pt idx="90">
                    <c:v>$18,900 </c:v>
                  </c:pt>
                  <c:pt idx="91">
                    <c:v>$24,400 </c:v>
                  </c:pt>
                  <c:pt idx="92">
                    <c:v>$19,300 </c:v>
                  </c:pt>
                  <c:pt idx="93">
                    <c:v>$19,700 </c:v>
                  </c:pt>
                  <c:pt idx="94">
                    <c:v>$21,900 </c:v>
                  </c:pt>
                  <c:pt idx="95">
                    <c:v>$24,000 </c:v>
                  </c:pt>
                  <c:pt idx="96">
                    <c:v>$23,200 </c:v>
                  </c:pt>
                  <c:pt idx="97">
                    <c:v>$20,900 </c:v>
                  </c:pt>
                  <c:pt idx="98">
                    <c:v>$29,100 </c:v>
                  </c:pt>
                  <c:pt idx="99">
                    <c:v>$22,200 </c:v>
                  </c:pt>
                  <c:pt idx="100">
                    <c:v>$22,900 </c:v>
                  </c:pt>
                  <c:pt idx="101">
                    <c:v>$23,600 </c:v>
                  </c:pt>
                  <c:pt idx="102">
                    <c:v>$26,000 </c:v>
                  </c:pt>
                  <c:pt idx="103">
                    <c:v>$24,900 </c:v>
                  </c:pt>
                  <c:pt idx="104">
                    <c:v>$26,200 </c:v>
                  </c:pt>
                  <c:pt idx="105">
                    <c:v>$37,100 </c:v>
                  </c:pt>
                  <c:pt idx="106">
                    <c:v>$37,100 </c:v>
                  </c:pt>
                  <c:pt idx="107">
                    <c:v>$22,100 </c:v>
                  </c:pt>
                  <c:pt idx="108">
                    <c:v>$23,000 </c:v>
                  </c:pt>
                  <c:pt idx="109">
                    <c:v>$28,200 </c:v>
                  </c:pt>
                  <c:pt idx="110">
                    <c:v>$26,900 </c:v>
                  </c:pt>
                  <c:pt idx="111">
                    <c:v>$26,900 </c:v>
                  </c:pt>
                  <c:pt idx="112">
                    <c:v>$36,600 </c:v>
                  </c:pt>
                  <c:pt idx="113">
                    <c:v>$30,800 </c:v>
                  </c:pt>
                  <c:pt idx="114">
                    <c:v>$28,400 </c:v>
                  </c:pt>
                  <c:pt idx="115">
                    <c:v>$32,300 </c:v>
                  </c:pt>
                  <c:pt idx="116">
                    <c:v>$51,100 </c:v>
                  </c:pt>
                  <c:pt idx="117">
                    <c:v>$43,400 </c:v>
                  </c:pt>
                  <c:pt idx="118">
                    <c:v>$43,900 </c:v>
                  </c:pt>
                  <c:pt idx="119">
                    <c:v>$34,800 </c:v>
                  </c:pt>
                  <c:pt idx="120">
                    <c:v>$34,000 </c:v>
                  </c:pt>
                  <c:pt idx="121">
                    <c:v>$33,700 </c:v>
                  </c:pt>
                  <c:pt idx="122">
                    <c:v>$40,000 </c:v>
                  </c:pt>
                  <c:pt idx="123">
                    <c:v>$38,000 </c:v>
                  </c:pt>
                  <c:pt idx="124">
                    <c:v>$62,900 </c:v>
                  </c:pt>
                  <c:pt idx="125">
                    <c:v>$32,900 </c:v>
                  </c:pt>
                  <c:pt idx="126">
                    <c:v>$33,600 </c:v>
                  </c:pt>
                  <c:pt idx="127">
                    <c:v>$32,900 </c:v>
                  </c:pt>
                  <c:pt idx="128">
                    <c:v>$36,000 </c:v>
                  </c:pt>
                  <c:pt idx="129">
                    <c:v>$0 </c:v>
                  </c:pt>
                  <c:pt idx="130">
                    <c:v>$50,000 </c:v>
                  </c:pt>
                  <c:pt idx="131">
                    <c:v>$67,900 </c:v>
                  </c:pt>
                  <c:pt idx="132">
                    <c:v>$61,900 </c:v>
                  </c:pt>
                  <c:pt idx="133">
                    <c:v>$65,300 </c:v>
                  </c:pt>
                  <c:pt idx="134">
                    <c:v>$64,900 </c:v>
                  </c:pt>
                  <c:pt idx="135">
                    <c:v>$66,400 </c:v>
                  </c:pt>
                  <c:pt idx="136">
                    <c:v>$70,200 </c:v>
                  </c:pt>
                  <c:pt idx="137">
                    <c:v>$63,200 </c:v>
                  </c:pt>
                  <c:pt idx="138">
                    <c:v>$68,000 </c:v>
                  </c:pt>
                  <c:pt idx="139">
                    <c:v>$103,000 </c:v>
                  </c:pt>
                </c:lvl>
                <c:lvl>
                  <c:pt idx="0">
                    <c:v>$20,000 </c:v>
                  </c:pt>
                  <c:pt idx="1">
                    <c:v>$8,750 </c:v>
                  </c:pt>
                  <c:pt idx="2">
                    <c:v>$7,000 </c:v>
                  </c:pt>
                  <c:pt idx="3">
                    <c:v>$7,000 </c:v>
                  </c:pt>
                  <c:pt idx="4">
                    <c:v>$8,000 </c:v>
                  </c:pt>
                  <c:pt idx="5">
                    <c:v>$9,500 </c:v>
                  </c:pt>
                  <c:pt idx="6">
                    <c:v>$11,000 </c:v>
                  </c:pt>
                  <c:pt idx="7">
                    <c:v>$7,500 </c:v>
                  </c:pt>
                  <c:pt idx="8">
                    <c:v>$9,500 </c:v>
                  </c:pt>
                  <c:pt idx="9">
                    <c:v>$8,000 </c:v>
                  </c:pt>
                  <c:pt idx="10">
                    <c:v>$9,000 </c:v>
                  </c:pt>
                  <c:pt idx="11">
                    <c:v>$9,000 </c:v>
                  </c:pt>
                  <c:pt idx="12">
                    <c:v>$4,500 </c:v>
                  </c:pt>
                  <c:pt idx="13">
                    <c:v>$30,000 </c:v>
                  </c:pt>
                  <c:pt idx="14">
                    <c:v>$12,500 </c:v>
                  </c:pt>
                  <c:pt idx="15">
                    <c:v>$23,000 </c:v>
                  </c:pt>
                  <c:pt idx="16">
                    <c:v>$12,500 </c:v>
                  </c:pt>
                  <c:pt idx="17">
                    <c:v>$13,000 </c:v>
                  </c:pt>
                  <c:pt idx="18">
                    <c:v>$18,000 </c:v>
                  </c:pt>
                  <c:pt idx="19">
                    <c:v>$24,000 </c:v>
                  </c:pt>
                  <c:pt idx="20">
                    <c:v>$15,000 </c:v>
                  </c:pt>
                  <c:pt idx="21">
                    <c:v>$15,000 </c:v>
                  </c:pt>
                  <c:pt idx="22">
                    <c:v>$23,500 </c:v>
                  </c:pt>
                  <c:pt idx="23">
                    <c:v>$26,000 </c:v>
                  </c:pt>
                  <c:pt idx="24">
                    <c:v>$28,000 </c:v>
                  </c:pt>
                  <c:pt idx="25">
                    <c:v>$27,000 </c:v>
                  </c:pt>
                  <c:pt idx="26">
                    <c:v>$26,000 </c:v>
                  </c:pt>
                  <c:pt idx="27">
                    <c:v>$30,000 </c:v>
                  </c:pt>
                  <c:pt idx="28">
                    <c:v>$13,500 </c:v>
                  </c:pt>
                  <c:pt idx="29">
                    <c:v>$15,000 </c:v>
                  </c:pt>
                  <c:pt idx="30">
                    <c:v>$19,900 </c:v>
                  </c:pt>
                  <c:pt idx="31">
                    <c:v>$32,500 </c:v>
                  </c:pt>
                  <c:pt idx="32">
                    <c:v>$15,000 </c:v>
                  </c:pt>
                  <c:pt idx="33">
                    <c:v>$12,000 </c:v>
                  </c:pt>
                  <c:pt idx="34">
                    <c:v>$24,500 </c:v>
                  </c:pt>
                  <c:pt idx="35">
                    <c:v>$11,000 </c:v>
                  </c:pt>
                  <c:pt idx="36">
                    <c:v>$35,000 </c:v>
                  </c:pt>
                  <c:pt idx="37">
                    <c:v>$27,000 </c:v>
                  </c:pt>
                  <c:pt idx="38">
                    <c:v>$34,000 </c:v>
                  </c:pt>
                  <c:pt idx="39">
                    <c:v>$29,000 </c:v>
                  </c:pt>
                  <c:pt idx="40">
                    <c:v>$37,900 </c:v>
                  </c:pt>
                  <c:pt idx="41">
                    <c:v>$35,000 </c:v>
                  </c:pt>
                  <c:pt idx="42">
                    <c:v>$25,000 </c:v>
                  </c:pt>
                  <c:pt idx="43">
                    <c:v>$25,000 </c:v>
                  </c:pt>
                  <c:pt idx="44">
                    <c:v>$30,000 </c:v>
                  </c:pt>
                  <c:pt idx="45">
                    <c:v>$54,500 </c:v>
                  </c:pt>
                  <c:pt idx="46">
                    <c:v>$40,000 </c:v>
                  </c:pt>
                  <c:pt idx="47">
                    <c:v>$99,900 </c:v>
                  </c:pt>
                  <c:pt idx="48">
                    <c:v>$34,000 </c:v>
                  </c:pt>
                  <c:pt idx="49">
                    <c:v>$27,000 </c:v>
                  </c:pt>
                  <c:pt idx="50">
                    <c:v>$45,000 </c:v>
                  </c:pt>
                  <c:pt idx="51">
                    <c:v>$25,000 </c:v>
                  </c:pt>
                  <c:pt idx="52">
                    <c:v>$28,000 </c:v>
                  </c:pt>
                  <c:pt idx="53">
                    <c:v>$29,000 </c:v>
                  </c:pt>
                  <c:pt idx="54">
                    <c:v>$30,000 </c:v>
                  </c:pt>
                  <c:pt idx="55">
                    <c:v>$20,000 </c:v>
                  </c:pt>
                  <c:pt idx="56">
                    <c:v>$49,900 </c:v>
                  </c:pt>
                  <c:pt idx="57">
                    <c:v>$19,500 </c:v>
                  </c:pt>
                  <c:pt idx="58">
                    <c:v>$30,000 </c:v>
                  </c:pt>
                  <c:pt idx="59">
                    <c:v>$31,500 </c:v>
                  </c:pt>
                  <c:pt idx="60">
                    <c:v>$15,000 </c:v>
                  </c:pt>
                  <c:pt idx="61">
                    <c:v>$71,500 </c:v>
                  </c:pt>
                  <c:pt idx="62">
                    <c:v>$29,000 </c:v>
                  </c:pt>
                  <c:pt idx="63">
                    <c:v>$65,000 </c:v>
                  </c:pt>
                  <c:pt idx="64">
                    <c:v>$35,000 </c:v>
                  </c:pt>
                  <c:pt idx="65">
                    <c:v>$29,900 </c:v>
                  </c:pt>
                  <c:pt idx="66">
                    <c:v>$52,500 </c:v>
                  </c:pt>
                  <c:pt idx="67">
                    <c:v>$50,000 </c:v>
                  </c:pt>
                  <c:pt idx="68">
                    <c:v>$22,000 </c:v>
                  </c:pt>
                  <c:pt idx="69">
                    <c:v>$47,900 </c:v>
                  </c:pt>
                  <c:pt idx="70">
                    <c:v>$26,500 </c:v>
                  </c:pt>
                  <c:pt idx="71">
                    <c:v>$50,000 </c:v>
                  </c:pt>
                  <c:pt idx="72">
                    <c:v>$30,000 </c:v>
                  </c:pt>
                  <c:pt idx="73">
                    <c:v>$67,500 </c:v>
                  </c:pt>
                  <c:pt idx="74">
                    <c:v>$25,500 </c:v>
                  </c:pt>
                  <c:pt idx="75">
                    <c:v>$38,000 </c:v>
                  </c:pt>
                  <c:pt idx="76">
                    <c:v>$40,000 </c:v>
                  </c:pt>
                  <c:pt idx="77">
                    <c:v>$21,000 </c:v>
                  </c:pt>
                  <c:pt idx="78">
                    <c:v>$50,000 </c:v>
                  </c:pt>
                  <c:pt idx="79">
                    <c:v>$25,000 </c:v>
                  </c:pt>
                  <c:pt idx="80">
                    <c:v>$48,000 </c:v>
                  </c:pt>
                  <c:pt idx="81">
                    <c:v>$50,000 </c:v>
                  </c:pt>
                  <c:pt idx="82">
                    <c:v>$33,000 </c:v>
                  </c:pt>
                  <c:pt idx="83">
                    <c:v>$40,500 </c:v>
                  </c:pt>
                  <c:pt idx="84">
                    <c:v>$40,500 </c:v>
                  </c:pt>
                  <c:pt idx="85">
                    <c:v>$56,000 </c:v>
                  </c:pt>
                  <c:pt idx="86">
                    <c:v>$59,900 </c:v>
                  </c:pt>
                  <c:pt idx="87">
                    <c:v>$25,000 </c:v>
                  </c:pt>
                  <c:pt idx="88">
                    <c:v>$54,000 </c:v>
                  </c:pt>
                  <c:pt idx="89">
                    <c:v>$45,000 </c:v>
                  </c:pt>
                  <c:pt idx="90">
                    <c:v>$54,750 </c:v>
                  </c:pt>
                  <c:pt idx="91">
                    <c:v>$40,000 </c:v>
                  </c:pt>
                  <c:pt idx="92">
                    <c:v>$87,500 </c:v>
                  </c:pt>
                  <c:pt idx="93">
                    <c:v>$60,000 </c:v>
                  </c:pt>
                  <c:pt idx="94">
                    <c:v>$67,500 </c:v>
                  </c:pt>
                  <c:pt idx="95">
                    <c:v>$90,000 </c:v>
                  </c:pt>
                  <c:pt idx="96">
                    <c:v>$55,000 </c:v>
                  </c:pt>
                  <c:pt idx="97">
                    <c:v>$80,000 </c:v>
                  </c:pt>
                  <c:pt idx="98">
                    <c:v>$114,900 </c:v>
                  </c:pt>
                  <c:pt idx="99">
                    <c:v>$64,380 </c:v>
                  </c:pt>
                  <c:pt idx="100">
                    <c:v>$49,900 </c:v>
                  </c:pt>
                  <c:pt idx="101">
                    <c:v>$47,500 </c:v>
                  </c:pt>
                  <c:pt idx="102">
                    <c:v>$60,000 </c:v>
                  </c:pt>
                  <c:pt idx="103">
                    <c:v>$120,000 </c:v>
                  </c:pt>
                  <c:pt idx="104">
                    <c:v>$64,900 </c:v>
                  </c:pt>
                  <c:pt idx="105">
                    <c:v>$52,200 </c:v>
                  </c:pt>
                  <c:pt idx="106">
                    <c:v>$70,500 </c:v>
                  </c:pt>
                  <c:pt idx="107">
                    <c:v>$45,000 </c:v>
                  </c:pt>
                  <c:pt idx="108">
                    <c:v>$45,000 </c:v>
                  </c:pt>
                  <c:pt idx="109">
                    <c:v>$85,000 </c:v>
                  </c:pt>
                  <c:pt idx="110">
                    <c:v>$90,000 </c:v>
                  </c:pt>
                  <c:pt idx="111">
                    <c:v>$79,900 </c:v>
                  </c:pt>
                  <c:pt idx="112">
                    <c:v>$140,000 </c:v>
                  </c:pt>
                  <c:pt idx="113">
                    <c:v>$90,500 </c:v>
                  </c:pt>
                  <c:pt idx="114">
                    <c:v>$90,000 </c:v>
                  </c:pt>
                  <c:pt idx="115">
                    <c:v>$110,000 </c:v>
                  </c:pt>
                  <c:pt idx="116">
                    <c:v>$120,652 </c:v>
                  </c:pt>
                  <c:pt idx="117">
                    <c:v>$131,000 </c:v>
                  </c:pt>
                  <c:pt idx="118">
                    <c:v>$49,500 </c:v>
                  </c:pt>
                  <c:pt idx="119">
                    <c:v>$120,000 </c:v>
                  </c:pt>
                  <c:pt idx="120">
                    <c:v>$85,000 </c:v>
                  </c:pt>
                  <c:pt idx="121">
                    <c:v>$95,000 </c:v>
                  </c:pt>
                  <c:pt idx="122">
                    <c:v>$150,000 </c:v>
                  </c:pt>
                  <c:pt idx="123">
                    <c:v>$120,000 </c:v>
                  </c:pt>
                  <c:pt idx="124">
                    <c:v>$140,000 </c:v>
                  </c:pt>
                  <c:pt idx="125">
                    <c:v>$110,000 </c:v>
                  </c:pt>
                  <c:pt idx="126">
                    <c:v>$124,900 </c:v>
                  </c:pt>
                  <c:pt idx="127">
                    <c:v>$85,000 </c:v>
                  </c:pt>
                  <c:pt idx="128">
                    <c:v>$80,000 </c:v>
                  </c:pt>
                  <c:pt idx="129">
                    <c:v>$177,000 </c:v>
                  </c:pt>
                  <c:pt idx="130">
                    <c:v>$160,000 </c:v>
                  </c:pt>
                  <c:pt idx="131">
                    <c:v>$201,000 </c:v>
                  </c:pt>
                  <c:pt idx="132">
                    <c:v>$140,000 </c:v>
                  </c:pt>
                  <c:pt idx="133">
                    <c:v>$115,000 </c:v>
                  </c:pt>
                  <c:pt idx="134">
                    <c:v>$145,000 </c:v>
                  </c:pt>
                  <c:pt idx="135">
                    <c:v>$232,000 </c:v>
                  </c:pt>
                  <c:pt idx="136">
                    <c:v>$175,000 </c:v>
                  </c:pt>
                  <c:pt idx="137">
                    <c:v>$160,000 </c:v>
                  </c:pt>
                  <c:pt idx="138">
                    <c:v>$250,000 </c:v>
                  </c:pt>
                  <c:pt idx="139">
                    <c:v>$260,000 </c:v>
                  </c:pt>
                </c:lvl>
                <c:lvl>
                  <c:pt idx="0">
                    <c:v>03-ARM'S LENGTH</c:v>
                  </c:pt>
                  <c:pt idx="1">
                    <c:v>03-ARM'S LENGTH</c:v>
                  </c:pt>
                  <c:pt idx="2">
                    <c:v>03-ARM'S LENGTH</c:v>
                  </c:pt>
                  <c:pt idx="3">
                    <c:v>03-ARM'S LENGTH</c:v>
                  </c:pt>
                  <c:pt idx="4">
                    <c:v>03-ARM'S LENGTH</c:v>
                  </c:pt>
                  <c:pt idx="5">
                    <c:v>03-ARM'S LENGTH</c:v>
                  </c:pt>
                  <c:pt idx="6">
                    <c:v>03-ARM'S LENGTH</c:v>
                  </c:pt>
                  <c:pt idx="7">
                    <c:v>03-ARM'S LENGTH</c:v>
                  </c:pt>
                  <c:pt idx="8">
                    <c:v>03-ARM'S LENGTH</c:v>
                  </c:pt>
                  <c:pt idx="9">
                    <c:v>03-ARM'S LENGTH</c:v>
                  </c:pt>
                  <c:pt idx="10">
                    <c:v>03-ARM'S LENGTH</c:v>
                  </c:pt>
                  <c:pt idx="11">
                    <c:v>03-ARM'S LENGTH</c:v>
                  </c:pt>
                  <c:pt idx="12">
                    <c:v>03-ARM'S LENGTH</c:v>
                  </c:pt>
                  <c:pt idx="13">
                    <c:v>03-ARM'S LENGTH</c:v>
                  </c:pt>
                  <c:pt idx="14">
                    <c:v>03-ARM'S LENGTH</c:v>
                  </c:pt>
                  <c:pt idx="15">
                    <c:v>19-MULTI PARCEL ARM'S LENGTH</c:v>
                  </c:pt>
                  <c:pt idx="16">
                    <c:v>03-ARM'S LENGTH</c:v>
                  </c:pt>
                  <c:pt idx="17">
                    <c:v>19-MULTI PARCEL ARM'S LENGTH</c:v>
                  </c:pt>
                  <c:pt idx="18">
                    <c:v>19-MULTI PARCEL ARM'S LENGTH</c:v>
                  </c:pt>
                  <c:pt idx="19">
                    <c:v>03-ARM'S LENGTH</c:v>
                  </c:pt>
                  <c:pt idx="20">
                    <c:v>03-ARM'S LENGTH</c:v>
                  </c:pt>
                  <c:pt idx="21">
                    <c:v>19-MULTI PARCEL ARM'S LENGTH</c:v>
                  </c:pt>
                  <c:pt idx="22">
                    <c:v>19-MULTI PARCEL ARM'S LENGTH</c:v>
                  </c:pt>
                  <c:pt idx="23">
                    <c:v>03-ARM'S LENGTH</c:v>
                  </c:pt>
                  <c:pt idx="24">
                    <c:v>03-ARM'S LENGTH</c:v>
                  </c:pt>
                  <c:pt idx="25">
                    <c:v>03-ARM'S LENGTH</c:v>
                  </c:pt>
                  <c:pt idx="26">
                    <c:v>03-ARM'S LENGTH</c:v>
                  </c:pt>
                  <c:pt idx="27">
                    <c:v>03-ARM'S LENGTH</c:v>
                  </c:pt>
                  <c:pt idx="28">
                    <c:v>03-ARM'S LENGTH</c:v>
                  </c:pt>
                  <c:pt idx="29">
                    <c:v>03-ARM'S LENGTH</c:v>
                  </c:pt>
                  <c:pt idx="30">
                    <c:v>03-ARM'S LENGTH</c:v>
                  </c:pt>
                  <c:pt idx="31">
                    <c:v>03-ARM'S LENGTH</c:v>
                  </c:pt>
                  <c:pt idx="32">
                    <c:v>03-ARM'S LENGTH</c:v>
                  </c:pt>
                  <c:pt idx="33">
                    <c:v>03-ARM'S LENGTH</c:v>
                  </c:pt>
                  <c:pt idx="34">
                    <c:v>03-ARM'S LENGTH</c:v>
                  </c:pt>
                  <c:pt idx="35">
                    <c:v>03-ARM'S LENGTH</c:v>
                  </c:pt>
                  <c:pt idx="36">
                    <c:v>03-ARM'S LENGTH</c:v>
                  </c:pt>
                  <c:pt idx="37">
                    <c:v>19-MULTI PARCEL ARM'S LENGTH</c:v>
                  </c:pt>
                  <c:pt idx="38">
                    <c:v>19-MULTI PARCEL ARM'S LENGTH</c:v>
                  </c:pt>
                  <c:pt idx="39">
                    <c:v>03-ARM'S LENGTH</c:v>
                  </c:pt>
                  <c:pt idx="40">
                    <c:v>03-ARM'S LENGTH</c:v>
                  </c:pt>
                  <c:pt idx="41">
                    <c:v>19-MULTI PARCEL ARM'S LENGTH</c:v>
                  </c:pt>
                  <c:pt idx="42">
                    <c:v>03-ARM'S LENGTH</c:v>
                  </c:pt>
                  <c:pt idx="43">
                    <c:v>03-ARM'S LENGTH</c:v>
                  </c:pt>
                  <c:pt idx="44">
                    <c:v>03-ARM'S LENGTH</c:v>
                  </c:pt>
                  <c:pt idx="45">
                    <c:v>03-ARM'S LENGTH</c:v>
                  </c:pt>
                  <c:pt idx="46">
                    <c:v>03-ARM'S LENGTH</c:v>
                  </c:pt>
                  <c:pt idx="47">
                    <c:v>03-ARM'S LENGTH</c:v>
                  </c:pt>
                  <c:pt idx="48">
                    <c:v>03-ARM'S LENGTH</c:v>
                  </c:pt>
                  <c:pt idx="49">
                    <c:v>03-ARM'S LENGTH</c:v>
                  </c:pt>
                  <c:pt idx="50">
                    <c:v>03-ARM'S LENGTH</c:v>
                  </c:pt>
                  <c:pt idx="51">
                    <c:v>03-ARM'S LENGTH</c:v>
                  </c:pt>
                  <c:pt idx="52">
                    <c:v>03-ARM'S LENGTH</c:v>
                  </c:pt>
                  <c:pt idx="53">
                    <c:v>03-ARM'S LENGTH</c:v>
                  </c:pt>
                  <c:pt idx="54">
                    <c:v>03-ARM'S LENGTH</c:v>
                  </c:pt>
                  <c:pt idx="55">
                    <c:v>03-ARM'S LENGTH</c:v>
                  </c:pt>
                  <c:pt idx="56">
                    <c:v>03-ARM'S LENGTH</c:v>
                  </c:pt>
                  <c:pt idx="57">
                    <c:v>03-ARM'S LENGTH</c:v>
                  </c:pt>
                  <c:pt idx="58">
                    <c:v>03-ARM'S LENGTH</c:v>
                  </c:pt>
                  <c:pt idx="59">
                    <c:v>03-ARM'S LENGTH</c:v>
                  </c:pt>
                  <c:pt idx="60">
                    <c:v>03-ARM'S LENGTH</c:v>
                  </c:pt>
                  <c:pt idx="61">
                    <c:v>03-ARM'S LENGTH</c:v>
                  </c:pt>
                  <c:pt idx="62">
                    <c:v>03-ARM'S LENGTH</c:v>
                  </c:pt>
                  <c:pt idx="63">
                    <c:v>03-ARM'S LENGTH</c:v>
                  </c:pt>
                  <c:pt idx="64">
                    <c:v>03-ARM'S LENGTH</c:v>
                  </c:pt>
                  <c:pt idx="65">
                    <c:v>03-ARM'S LENGTH</c:v>
                  </c:pt>
                  <c:pt idx="66">
                    <c:v>03-ARM'S LENGTH</c:v>
                  </c:pt>
                  <c:pt idx="67">
                    <c:v>19-MULTI PARCEL ARM'S LENGTH</c:v>
                  </c:pt>
                  <c:pt idx="68">
                    <c:v>03-ARM'S LENGTH</c:v>
                  </c:pt>
                  <c:pt idx="69">
                    <c:v>03-ARM'S LENGTH</c:v>
                  </c:pt>
                  <c:pt idx="70">
                    <c:v>03-ARM'S LENGTH</c:v>
                  </c:pt>
                  <c:pt idx="71">
                    <c:v>03-ARM'S LENGTH</c:v>
                  </c:pt>
                  <c:pt idx="72">
                    <c:v>03-ARM'S LENGTH</c:v>
                  </c:pt>
                  <c:pt idx="73">
                    <c:v>19-MULTI PARCEL ARM'S LENGTH</c:v>
                  </c:pt>
                  <c:pt idx="74">
                    <c:v>03-ARM'S LENGTH</c:v>
                  </c:pt>
                  <c:pt idx="75">
                    <c:v>19-MULTI PARCEL ARM'S LENGTH</c:v>
                  </c:pt>
                  <c:pt idx="76">
                    <c:v>03-ARM'S LENGTH</c:v>
                  </c:pt>
                  <c:pt idx="77">
                    <c:v>03-ARM'S LENGTH</c:v>
                  </c:pt>
                  <c:pt idx="78">
                    <c:v>03-ARM'S LENGTH</c:v>
                  </c:pt>
                  <c:pt idx="79">
                    <c:v>03-ARM'S LENGTH</c:v>
                  </c:pt>
                  <c:pt idx="80">
                    <c:v>03-ARM'S LENGTH</c:v>
                  </c:pt>
                  <c:pt idx="81">
                    <c:v>03-ARM'S LENGTH</c:v>
                  </c:pt>
                  <c:pt idx="82">
                    <c:v>19-MULTI PARCEL ARM'S LENGTH</c:v>
                  </c:pt>
                  <c:pt idx="83">
                    <c:v>03-ARM'S LENGTH</c:v>
                  </c:pt>
                  <c:pt idx="84">
                    <c:v>03-ARM'S LENGTH</c:v>
                  </c:pt>
                  <c:pt idx="85">
                    <c:v>03-ARM'S LENGTH</c:v>
                  </c:pt>
                  <c:pt idx="86">
                    <c:v>19-MULTI PARCEL ARM'S LENGTH</c:v>
                  </c:pt>
                  <c:pt idx="87">
                    <c:v>19-MULTI PARCEL ARM'S LENGTH</c:v>
                  </c:pt>
                  <c:pt idx="88">
                    <c:v>19-MULTI PARCEL ARM'S LENGTH</c:v>
                  </c:pt>
                  <c:pt idx="89">
                    <c:v>19-MULTI PARCEL ARM'S LENGTH</c:v>
                  </c:pt>
                  <c:pt idx="90">
                    <c:v>03-ARM'S LENGTH</c:v>
                  </c:pt>
                  <c:pt idx="91">
                    <c:v>19-MULTI PARCEL ARM'S LENGTH</c:v>
                  </c:pt>
                  <c:pt idx="92">
                    <c:v>03-ARM'S LENGTH</c:v>
                  </c:pt>
                  <c:pt idx="93">
                    <c:v>03-ARM'S LENGTH</c:v>
                  </c:pt>
                  <c:pt idx="94">
                    <c:v>03-ARM'S LENGTH</c:v>
                  </c:pt>
                  <c:pt idx="95">
                    <c:v>19-MULTI PARCEL ARM'S LENGTH</c:v>
                  </c:pt>
                  <c:pt idx="96">
                    <c:v>03-ARM'S LENGTH</c:v>
                  </c:pt>
                  <c:pt idx="97">
                    <c:v>03-ARM'S LENGTH</c:v>
                  </c:pt>
                  <c:pt idx="98">
                    <c:v>19-MULTI PARCEL ARM'S LENGTH</c:v>
                  </c:pt>
                  <c:pt idx="99">
                    <c:v>03-ARM'S LENGTH</c:v>
                  </c:pt>
                  <c:pt idx="100">
                    <c:v>03-ARM'S LENGTH</c:v>
                  </c:pt>
                  <c:pt idx="101">
                    <c:v>03-ARM'S LENGTH</c:v>
                  </c:pt>
                  <c:pt idx="102">
                    <c:v>03-ARM'S LENGTH</c:v>
                  </c:pt>
                  <c:pt idx="103">
                    <c:v>03-ARM'S LENGTH</c:v>
                  </c:pt>
                  <c:pt idx="104">
                    <c:v>03-ARM'S LENGTH</c:v>
                  </c:pt>
                  <c:pt idx="105">
                    <c:v>03-ARM'S LENGTH</c:v>
                  </c:pt>
                  <c:pt idx="106">
                    <c:v>03-ARM'S LENGTH</c:v>
                  </c:pt>
                  <c:pt idx="107">
                    <c:v>19-MULTI PARCEL ARM'S LENGTH</c:v>
                  </c:pt>
                  <c:pt idx="108">
                    <c:v>03-ARM'S LENGTH</c:v>
                  </c:pt>
                  <c:pt idx="109">
                    <c:v>03-ARM'S LENGTH</c:v>
                  </c:pt>
                  <c:pt idx="110">
                    <c:v>03-ARM'S LENGTH</c:v>
                  </c:pt>
                  <c:pt idx="111">
                    <c:v>03-ARM'S LENGTH</c:v>
                  </c:pt>
                  <c:pt idx="112">
                    <c:v>19-MULTI PARCEL ARM'S LENGTH</c:v>
                  </c:pt>
                  <c:pt idx="113">
                    <c:v>03-ARM'S LENGTH</c:v>
                  </c:pt>
                  <c:pt idx="114">
                    <c:v>19-MULTI PARCEL ARM'S LENGTH</c:v>
                  </c:pt>
                  <c:pt idx="115">
                    <c:v>03-ARM'S LENGTH</c:v>
                  </c:pt>
                  <c:pt idx="116">
                    <c:v>03-ARM'S LENGTH</c:v>
                  </c:pt>
                  <c:pt idx="117">
                    <c:v>03-ARM'S LENGTH</c:v>
                  </c:pt>
                  <c:pt idx="118">
                    <c:v>19-MULTI PARCEL ARM'S LENGTH</c:v>
                  </c:pt>
                  <c:pt idx="119">
                    <c:v>19-MULTI PARCEL ARM'S LENGTH</c:v>
                  </c:pt>
                  <c:pt idx="120">
                    <c:v>03-ARM'S LENGTH</c:v>
                  </c:pt>
                  <c:pt idx="121">
                    <c:v>03-ARM'S LENGTH</c:v>
                  </c:pt>
                  <c:pt idx="122">
                    <c:v>03-ARM'S LENGTH</c:v>
                  </c:pt>
                  <c:pt idx="123">
                    <c:v>03-ARM'S LENGTH</c:v>
                  </c:pt>
                  <c:pt idx="124">
                    <c:v>03-ARM'S LENGTH</c:v>
                  </c:pt>
                  <c:pt idx="125">
                    <c:v>03-ARM'S LENGTH</c:v>
                  </c:pt>
                  <c:pt idx="126">
                    <c:v>03-ARM'S LENGTH</c:v>
                  </c:pt>
                  <c:pt idx="127">
                    <c:v>03-ARM'S LENGTH</c:v>
                  </c:pt>
                  <c:pt idx="128">
                    <c:v>03-ARM'S LENGTH</c:v>
                  </c:pt>
                  <c:pt idx="129">
                    <c:v>03-ARM'S LENGTH</c:v>
                  </c:pt>
                  <c:pt idx="130">
                    <c:v>03-ARM'S LENGTH</c:v>
                  </c:pt>
                  <c:pt idx="131">
                    <c:v>03-ARM'S LENGTH</c:v>
                  </c:pt>
                  <c:pt idx="132">
                    <c:v>03-ARM'S LENGTH</c:v>
                  </c:pt>
                  <c:pt idx="133">
                    <c:v>03-ARM'S LENGTH</c:v>
                  </c:pt>
                  <c:pt idx="134">
                    <c:v>03-ARM'S LENGTH</c:v>
                  </c:pt>
                  <c:pt idx="135">
                    <c:v>03-ARM'S LENGTH</c:v>
                  </c:pt>
                  <c:pt idx="136">
                    <c:v>03-ARM'S LENGTH</c:v>
                  </c:pt>
                  <c:pt idx="137">
                    <c:v>03-ARM'S LENGTH</c:v>
                  </c:pt>
                  <c:pt idx="138">
                    <c:v>03-ARM'S LENGTH</c:v>
                  </c:pt>
                  <c:pt idx="139">
                    <c:v>19-MULTI PARCEL ARM'S LENGTH</c:v>
                  </c:pt>
                </c:lvl>
                <c:lvl>
                  <c:pt idx="0">
                    <c:v>WD</c:v>
                  </c:pt>
                  <c:pt idx="1">
                    <c:v>WD</c:v>
                  </c:pt>
                  <c:pt idx="2">
                    <c:v>WD</c:v>
                  </c:pt>
                  <c:pt idx="3">
                    <c:v>WD</c:v>
                  </c:pt>
                  <c:pt idx="4">
                    <c:v>WD</c:v>
                  </c:pt>
                  <c:pt idx="5">
                    <c:v>WD</c:v>
                  </c:pt>
                  <c:pt idx="6">
                    <c:v>WD</c:v>
                  </c:pt>
                  <c:pt idx="7">
                    <c:v>WD</c:v>
                  </c:pt>
                  <c:pt idx="8">
                    <c:v>WD</c:v>
                  </c:pt>
                  <c:pt idx="9">
                    <c:v>WD</c:v>
                  </c:pt>
                  <c:pt idx="10">
                    <c:v>WD</c:v>
                  </c:pt>
                  <c:pt idx="11">
                    <c:v>WD</c:v>
                  </c:pt>
                  <c:pt idx="12">
                    <c:v>WD</c:v>
                  </c:pt>
                  <c:pt idx="13">
                    <c:v>WD</c:v>
                  </c:pt>
                  <c:pt idx="14">
                    <c:v>WD</c:v>
                  </c:pt>
                  <c:pt idx="15">
                    <c:v>WD</c:v>
                  </c:pt>
                  <c:pt idx="16">
                    <c:v>WD</c:v>
                  </c:pt>
                  <c:pt idx="17">
                    <c:v>WD</c:v>
                  </c:pt>
                  <c:pt idx="18">
                    <c:v>WD</c:v>
                  </c:pt>
                  <c:pt idx="19">
                    <c:v>WD</c:v>
                  </c:pt>
                  <c:pt idx="20">
                    <c:v>WD</c:v>
                  </c:pt>
                  <c:pt idx="21">
                    <c:v>LC</c:v>
                  </c:pt>
                  <c:pt idx="22">
                    <c:v>WD</c:v>
                  </c:pt>
                  <c:pt idx="23">
                    <c:v>WD</c:v>
                  </c:pt>
                  <c:pt idx="24">
                    <c:v>WD</c:v>
                  </c:pt>
                  <c:pt idx="25">
                    <c:v>WD</c:v>
                  </c:pt>
                  <c:pt idx="26">
                    <c:v>WD</c:v>
                  </c:pt>
                  <c:pt idx="27">
                    <c:v>CD</c:v>
                  </c:pt>
                  <c:pt idx="28">
                    <c:v>WD</c:v>
                  </c:pt>
                  <c:pt idx="29">
                    <c:v>WD</c:v>
                  </c:pt>
                  <c:pt idx="30">
                    <c:v>WD</c:v>
                  </c:pt>
                  <c:pt idx="31">
                    <c:v>WD</c:v>
                  </c:pt>
                  <c:pt idx="32">
                    <c:v>WD</c:v>
                  </c:pt>
                  <c:pt idx="33">
                    <c:v>WD</c:v>
                  </c:pt>
                  <c:pt idx="34">
                    <c:v>WD</c:v>
                  </c:pt>
                  <c:pt idx="35">
                    <c:v>WD</c:v>
                  </c:pt>
                  <c:pt idx="36">
                    <c:v>WD</c:v>
                  </c:pt>
                  <c:pt idx="37">
                    <c:v>WD</c:v>
                  </c:pt>
                  <c:pt idx="38">
                    <c:v>WD</c:v>
                  </c:pt>
                  <c:pt idx="39">
                    <c:v>WD</c:v>
                  </c:pt>
                  <c:pt idx="40">
                    <c:v>WD</c:v>
                  </c:pt>
                  <c:pt idx="41">
                    <c:v>LC</c:v>
                  </c:pt>
                  <c:pt idx="42">
                    <c:v>WD</c:v>
                  </c:pt>
                  <c:pt idx="43">
                    <c:v>WD</c:v>
                  </c:pt>
                  <c:pt idx="44">
                    <c:v>WD</c:v>
                  </c:pt>
                  <c:pt idx="45">
                    <c:v>WD</c:v>
                  </c:pt>
                  <c:pt idx="46">
                    <c:v>WD</c:v>
                  </c:pt>
                  <c:pt idx="47">
                    <c:v>WD</c:v>
                  </c:pt>
                  <c:pt idx="48">
                    <c:v>WD</c:v>
                  </c:pt>
                  <c:pt idx="49">
                    <c:v>WD</c:v>
                  </c:pt>
                  <c:pt idx="50">
                    <c:v>WD</c:v>
                  </c:pt>
                  <c:pt idx="51">
                    <c:v>WD</c:v>
                  </c:pt>
                  <c:pt idx="52">
                    <c:v>WD</c:v>
                  </c:pt>
                  <c:pt idx="53">
                    <c:v>WD</c:v>
                  </c:pt>
                  <c:pt idx="54">
                    <c:v>WD</c:v>
                  </c:pt>
                  <c:pt idx="55">
                    <c:v>WD</c:v>
                  </c:pt>
                  <c:pt idx="56">
                    <c:v>WD</c:v>
                  </c:pt>
                  <c:pt idx="57">
                    <c:v>WD</c:v>
                  </c:pt>
                  <c:pt idx="58">
                    <c:v>WD</c:v>
                  </c:pt>
                  <c:pt idx="59">
                    <c:v>WD</c:v>
                  </c:pt>
                  <c:pt idx="60">
                    <c:v>WD</c:v>
                  </c:pt>
                  <c:pt idx="61">
                    <c:v>WD</c:v>
                  </c:pt>
                  <c:pt idx="62">
                    <c:v>WD</c:v>
                  </c:pt>
                  <c:pt idx="63">
                    <c:v>WD</c:v>
                  </c:pt>
                  <c:pt idx="64">
                    <c:v>WD</c:v>
                  </c:pt>
                  <c:pt idx="65">
                    <c:v>WD</c:v>
                  </c:pt>
                  <c:pt idx="66">
                    <c:v>WD</c:v>
                  </c:pt>
                  <c:pt idx="67">
                    <c:v>WD</c:v>
                  </c:pt>
                  <c:pt idx="68">
                    <c:v>WD</c:v>
                  </c:pt>
                  <c:pt idx="69">
                    <c:v>WD</c:v>
                  </c:pt>
                  <c:pt idx="70">
                    <c:v>WD</c:v>
                  </c:pt>
                  <c:pt idx="71">
                    <c:v>WD</c:v>
                  </c:pt>
                  <c:pt idx="72">
                    <c:v>WD</c:v>
                  </c:pt>
                  <c:pt idx="73">
                    <c:v>WD</c:v>
                  </c:pt>
                  <c:pt idx="74">
                    <c:v>WD</c:v>
                  </c:pt>
                  <c:pt idx="75">
                    <c:v>WD</c:v>
                  </c:pt>
                  <c:pt idx="76">
                    <c:v>WD</c:v>
                  </c:pt>
                  <c:pt idx="77">
                    <c:v>WD</c:v>
                  </c:pt>
                  <c:pt idx="78">
                    <c:v>WD</c:v>
                  </c:pt>
                  <c:pt idx="79">
                    <c:v>WD</c:v>
                  </c:pt>
                  <c:pt idx="80">
                    <c:v>WD</c:v>
                  </c:pt>
                  <c:pt idx="81">
                    <c:v>WD</c:v>
                  </c:pt>
                  <c:pt idx="82">
                    <c:v>WD</c:v>
                  </c:pt>
                  <c:pt idx="83">
                    <c:v>WD</c:v>
                  </c:pt>
                  <c:pt idx="84">
                    <c:v>WD</c:v>
                  </c:pt>
                  <c:pt idx="85">
                    <c:v>WD</c:v>
                  </c:pt>
                  <c:pt idx="86">
                    <c:v>WD</c:v>
                  </c:pt>
                  <c:pt idx="87">
                    <c:v>WD</c:v>
                  </c:pt>
                  <c:pt idx="88">
                    <c:v>WD</c:v>
                  </c:pt>
                  <c:pt idx="89">
                    <c:v>WD</c:v>
                  </c:pt>
                  <c:pt idx="90">
                    <c:v>WD</c:v>
                  </c:pt>
                  <c:pt idx="91">
                    <c:v>WD</c:v>
                  </c:pt>
                  <c:pt idx="92">
                    <c:v>WD</c:v>
                  </c:pt>
                  <c:pt idx="93">
                    <c:v>WD</c:v>
                  </c:pt>
                  <c:pt idx="94">
                    <c:v>WD</c:v>
                  </c:pt>
                  <c:pt idx="95">
                    <c:v>WD</c:v>
                  </c:pt>
                  <c:pt idx="96">
                    <c:v>WD</c:v>
                  </c:pt>
                  <c:pt idx="97">
                    <c:v>WD</c:v>
                  </c:pt>
                  <c:pt idx="98">
                    <c:v>WD</c:v>
                  </c:pt>
                  <c:pt idx="99">
                    <c:v>WD</c:v>
                  </c:pt>
                  <c:pt idx="100">
                    <c:v>WD</c:v>
                  </c:pt>
                  <c:pt idx="101">
                    <c:v>WD</c:v>
                  </c:pt>
                  <c:pt idx="102">
                    <c:v>WD</c:v>
                  </c:pt>
                  <c:pt idx="103">
                    <c:v>WD</c:v>
                  </c:pt>
                  <c:pt idx="104">
                    <c:v>WD</c:v>
                  </c:pt>
                  <c:pt idx="105">
                    <c:v>WD</c:v>
                  </c:pt>
                  <c:pt idx="106">
                    <c:v>WD</c:v>
                  </c:pt>
                  <c:pt idx="107">
                    <c:v>WD</c:v>
                  </c:pt>
                  <c:pt idx="108">
                    <c:v>WD</c:v>
                  </c:pt>
                  <c:pt idx="109">
                    <c:v>WD</c:v>
                  </c:pt>
                  <c:pt idx="110">
                    <c:v>WD</c:v>
                  </c:pt>
                  <c:pt idx="111">
                    <c:v>WD</c:v>
                  </c:pt>
                  <c:pt idx="112">
                    <c:v>WD</c:v>
                  </c:pt>
                  <c:pt idx="113">
                    <c:v>WD</c:v>
                  </c:pt>
                  <c:pt idx="114">
                    <c:v>WD</c:v>
                  </c:pt>
                  <c:pt idx="115">
                    <c:v>WD</c:v>
                  </c:pt>
                  <c:pt idx="116">
                    <c:v>WD</c:v>
                  </c:pt>
                  <c:pt idx="117">
                    <c:v>WD</c:v>
                  </c:pt>
                  <c:pt idx="118">
                    <c:v>WD</c:v>
                  </c:pt>
                  <c:pt idx="119">
                    <c:v>WD</c:v>
                  </c:pt>
                  <c:pt idx="120">
                    <c:v>WD</c:v>
                  </c:pt>
                  <c:pt idx="121">
                    <c:v>WD</c:v>
                  </c:pt>
                  <c:pt idx="122">
                    <c:v>WD</c:v>
                  </c:pt>
                  <c:pt idx="123">
                    <c:v>WD</c:v>
                  </c:pt>
                  <c:pt idx="124">
                    <c:v>WD</c:v>
                  </c:pt>
                  <c:pt idx="125">
                    <c:v>WD</c:v>
                  </c:pt>
                  <c:pt idx="126">
                    <c:v>WD</c:v>
                  </c:pt>
                  <c:pt idx="127">
                    <c:v>WD</c:v>
                  </c:pt>
                  <c:pt idx="128">
                    <c:v>WD</c:v>
                  </c:pt>
                  <c:pt idx="129">
                    <c:v>WD</c:v>
                  </c:pt>
                  <c:pt idx="130">
                    <c:v>WD</c:v>
                  </c:pt>
                  <c:pt idx="131">
                    <c:v>WD</c:v>
                  </c:pt>
                  <c:pt idx="132">
                    <c:v>WD</c:v>
                  </c:pt>
                  <c:pt idx="133">
                    <c:v>WD</c:v>
                  </c:pt>
                  <c:pt idx="134">
                    <c:v>WD</c:v>
                  </c:pt>
                  <c:pt idx="135">
                    <c:v>LC</c:v>
                  </c:pt>
                  <c:pt idx="136">
                    <c:v>WD</c:v>
                  </c:pt>
                  <c:pt idx="137">
                    <c:v>WD</c:v>
                  </c:pt>
                  <c:pt idx="138">
                    <c:v>WD</c:v>
                  </c:pt>
                  <c:pt idx="139">
                    <c:v>WD</c:v>
                  </c:pt>
                </c:lvl>
                <c:lvl>
                  <c:pt idx="0">
                    <c:v>$20,000 </c:v>
                  </c:pt>
                  <c:pt idx="1">
                    <c:v>$8,750 </c:v>
                  </c:pt>
                  <c:pt idx="2">
                    <c:v>$7,000 </c:v>
                  </c:pt>
                  <c:pt idx="3">
                    <c:v>$7,000 </c:v>
                  </c:pt>
                  <c:pt idx="4">
                    <c:v>$8,000 </c:v>
                  </c:pt>
                  <c:pt idx="5">
                    <c:v>$9,500 </c:v>
                  </c:pt>
                  <c:pt idx="6">
                    <c:v>$11,000 </c:v>
                  </c:pt>
                  <c:pt idx="7">
                    <c:v>$7,500 </c:v>
                  </c:pt>
                  <c:pt idx="8">
                    <c:v>$9,500 </c:v>
                  </c:pt>
                  <c:pt idx="9">
                    <c:v>$8,000 </c:v>
                  </c:pt>
                  <c:pt idx="10">
                    <c:v>$9,000 </c:v>
                  </c:pt>
                  <c:pt idx="11">
                    <c:v>$9,000 </c:v>
                  </c:pt>
                  <c:pt idx="12">
                    <c:v>$4,500 </c:v>
                  </c:pt>
                  <c:pt idx="13">
                    <c:v>$30,000 </c:v>
                  </c:pt>
                  <c:pt idx="14">
                    <c:v>$12,500 </c:v>
                  </c:pt>
                  <c:pt idx="15">
                    <c:v>$23,000 </c:v>
                  </c:pt>
                  <c:pt idx="16">
                    <c:v>$12,500 </c:v>
                  </c:pt>
                  <c:pt idx="17">
                    <c:v>$13,000 </c:v>
                  </c:pt>
                  <c:pt idx="18">
                    <c:v>$18,000 </c:v>
                  </c:pt>
                  <c:pt idx="19">
                    <c:v>$24,000 </c:v>
                  </c:pt>
                  <c:pt idx="20">
                    <c:v>$15,000 </c:v>
                  </c:pt>
                  <c:pt idx="21">
                    <c:v>$15,000 </c:v>
                  </c:pt>
                  <c:pt idx="22">
                    <c:v>$23,500 </c:v>
                  </c:pt>
                  <c:pt idx="23">
                    <c:v>$26,000 </c:v>
                  </c:pt>
                  <c:pt idx="24">
                    <c:v>$28,000 </c:v>
                  </c:pt>
                  <c:pt idx="25">
                    <c:v>$27,000 </c:v>
                  </c:pt>
                  <c:pt idx="26">
                    <c:v>$26,000 </c:v>
                  </c:pt>
                  <c:pt idx="27">
                    <c:v>$30,000 </c:v>
                  </c:pt>
                  <c:pt idx="28">
                    <c:v>$13,500 </c:v>
                  </c:pt>
                  <c:pt idx="29">
                    <c:v>$15,000 </c:v>
                  </c:pt>
                  <c:pt idx="30">
                    <c:v>$19,900 </c:v>
                  </c:pt>
                  <c:pt idx="31">
                    <c:v>$32,500 </c:v>
                  </c:pt>
                  <c:pt idx="32">
                    <c:v>$15,000 </c:v>
                  </c:pt>
                  <c:pt idx="33">
                    <c:v>$12,000 </c:v>
                  </c:pt>
                  <c:pt idx="34">
                    <c:v>$24,500 </c:v>
                  </c:pt>
                  <c:pt idx="35">
                    <c:v>$11,000 </c:v>
                  </c:pt>
                  <c:pt idx="36">
                    <c:v>$35,000 </c:v>
                  </c:pt>
                  <c:pt idx="37">
                    <c:v>$27,000 </c:v>
                  </c:pt>
                  <c:pt idx="38">
                    <c:v>$34,000 </c:v>
                  </c:pt>
                  <c:pt idx="39">
                    <c:v>$29,000 </c:v>
                  </c:pt>
                  <c:pt idx="40">
                    <c:v>$37,900 </c:v>
                  </c:pt>
                  <c:pt idx="41">
                    <c:v>$35,000 </c:v>
                  </c:pt>
                  <c:pt idx="42">
                    <c:v>$25,000 </c:v>
                  </c:pt>
                  <c:pt idx="43">
                    <c:v>$25,000 </c:v>
                  </c:pt>
                  <c:pt idx="44">
                    <c:v>$30,000 </c:v>
                  </c:pt>
                  <c:pt idx="45">
                    <c:v>$54,500 </c:v>
                  </c:pt>
                  <c:pt idx="46">
                    <c:v>$40,000 </c:v>
                  </c:pt>
                  <c:pt idx="47">
                    <c:v>$99,900 </c:v>
                  </c:pt>
                  <c:pt idx="48">
                    <c:v>$34,000 </c:v>
                  </c:pt>
                  <c:pt idx="49">
                    <c:v>$27,000 </c:v>
                  </c:pt>
                  <c:pt idx="50">
                    <c:v>$45,000 </c:v>
                  </c:pt>
                  <c:pt idx="51">
                    <c:v>$25,000 </c:v>
                  </c:pt>
                  <c:pt idx="52">
                    <c:v>$28,000 </c:v>
                  </c:pt>
                  <c:pt idx="53">
                    <c:v>$29,000 </c:v>
                  </c:pt>
                  <c:pt idx="54">
                    <c:v>$30,000 </c:v>
                  </c:pt>
                  <c:pt idx="55">
                    <c:v>$20,000 </c:v>
                  </c:pt>
                  <c:pt idx="56">
                    <c:v>$49,900 </c:v>
                  </c:pt>
                  <c:pt idx="57">
                    <c:v>$19,500 </c:v>
                  </c:pt>
                  <c:pt idx="58">
                    <c:v>$30,000 </c:v>
                  </c:pt>
                  <c:pt idx="59">
                    <c:v>$31,500 </c:v>
                  </c:pt>
                  <c:pt idx="60">
                    <c:v>$15,000 </c:v>
                  </c:pt>
                  <c:pt idx="61">
                    <c:v>$71,500 </c:v>
                  </c:pt>
                  <c:pt idx="62">
                    <c:v>$29,000 </c:v>
                  </c:pt>
                  <c:pt idx="63">
                    <c:v>$65,000 </c:v>
                  </c:pt>
                  <c:pt idx="64">
                    <c:v>$35,000 </c:v>
                  </c:pt>
                  <c:pt idx="65">
                    <c:v>$29,900 </c:v>
                  </c:pt>
                  <c:pt idx="66">
                    <c:v>$52,500 </c:v>
                  </c:pt>
                  <c:pt idx="67">
                    <c:v>$50,000 </c:v>
                  </c:pt>
                  <c:pt idx="68">
                    <c:v>$22,000 </c:v>
                  </c:pt>
                  <c:pt idx="69">
                    <c:v>$47,900 </c:v>
                  </c:pt>
                  <c:pt idx="70">
                    <c:v>$26,500 </c:v>
                  </c:pt>
                  <c:pt idx="71">
                    <c:v>$50,000 </c:v>
                  </c:pt>
                  <c:pt idx="72">
                    <c:v>$30,000 </c:v>
                  </c:pt>
                  <c:pt idx="73">
                    <c:v>$67,500 </c:v>
                  </c:pt>
                  <c:pt idx="74">
                    <c:v>$25,500 </c:v>
                  </c:pt>
                  <c:pt idx="75">
                    <c:v>$38,000 </c:v>
                  </c:pt>
                  <c:pt idx="76">
                    <c:v>$40,000 </c:v>
                  </c:pt>
                  <c:pt idx="77">
                    <c:v>$21,000 </c:v>
                  </c:pt>
                  <c:pt idx="78">
                    <c:v>$50,000 </c:v>
                  </c:pt>
                  <c:pt idx="79">
                    <c:v>$25,000 </c:v>
                  </c:pt>
                  <c:pt idx="80">
                    <c:v>$48,000 </c:v>
                  </c:pt>
                  <c:pt idx="81">
                    <c:v>$50,000 </c:v>
                  </c:pt>
                  <c:pt idx="82">
                    <c:v>$33,000 </c:v>
                  </c:pt>
                  <c:pt idx="83">
                    <c:v>$40,500 </c:v>
                  </c:pt>
                  <c:pt idx="84">
                    <c:v>$40,500 </c:v>
                  </c:pt>
                  <c:pt idx="85">
                    <c:v>$56,000 </c:v>
                  </c:pt>
                  <c:pt idx="86">
                    <c:v>$59,900 </c:v>
                  </c:pt>
                  <c:pt idx="87">
                    <c:v>$25,000 </c:v>
                  </c:pt>
                  <c:pt idx="88">
                    <c:v>$54,000 </c:v>
                  </c:pt>
                  <c:pt idx="89">
                    <c:v>$45,000 </c:v>
                  </c:pt>
                  <c:pt idx="90">
                    <c:v>$54,750 </c:v>
                  </c:pt>
                  <c:pt idx="91">
                    <c:v>$40,000 </c:v>
                  </c:pt>
                  <c:pt idx="92">
                    <c:v>$87,500 </c:v>
                  </c:pt>
                  <c:pt idx="93">
                    <c:v>$60,000 </c:v>
                  </c:pt>
                  <c:pt idx="94">
                    <c:v>$67,500 </c:v>
                  </c:pt>
                  <c:pt idx="95">
                    <c:v>$90,000 </c:v>
                  </c:pt>
                  <c:pt idx="96">
                    <c:v>$55,000 </c:v>
                  </c:pt>
                  <c:pt idx="97">
                    <c:v>$80,000 </c:v>
                  </c:pt>
                  <c:pt idx="98">
                    <c:v>$114,900 </c:v>
                  </c:pt>
                  <c:pt idx="99">
                    <c:v>$64,380 </c:v>
                  </c:pt>
                  <c:pt idx="100">
                    <c:v>$49,900 </c:v>
                  </c:pt>
                  <c:pt idx="101">
                    <c:v>$47,500 </c:v>
                  </c:pt>
                  <c:pt idx="102">
                    <c:v>$60,000 </c:v>
                  </c:pt>
                  <c:pt idx="103">
                    <c:v>$120,000 </c:v>
                  </c:pt>
                  <c:pt idx="104">
                    <c:v>$64,900 </c:v>
                  </c:pt>
                  <c:pt idx="105">
                    <c:v>$52,200 </c:v>
                  </c:pt>
                  <c:pt idx="106">
                    <c:v>$70,500 </c:v>
                  </c:pt>
                  <c:pt idx="107">
                    <c:v>$45,000 </c:v>
                  </c:pt>
                  <c:pt idx="108">
                    <c:v>$45,000 </c:v>
                  </c:pt>
                  <c:pt idx="109">
                    <c:v>$85,000 </c:v>
                  </c:pt>
                  <c:pt idx="110">
                    <c:v>$90,000 </c:v>
                  </c:pt>
                  <c:pt idx="111">
                    <c:v>$79,900 </c:v>
                  </c:pt>
                  <c:pt idx="112">
                    <c:v>$140,000 </c:v>
                  </c:pt>
                  <c:pt idx="113">
                    <c:v>$90,500 </c:v>
                  </c:pt>
                  <c:pt idx="114">
                    <c:v>$90,000 </c:v>
                  </c:pt>
                  <c:pt idx="115">
                    <c:v>$110,000 </c:v>
                  </c:pt>
                  <c:pt idx="116">
                    <c:v>$120,652 </c:v>
                  </c:pt>
                  <c:pt idx="117">
                    <c:v>$131,000 </c:v>
                  </c:pt>
                  <c:pt idx="118">
                    <c:v>$49,500 </c:v>
                  </c:pt>
                  <c:pt idx="119">
                    <c:v>$120,000 </c:v>
                  </c:pt>
                  <c:pt idx="120">
                    <c:v>$85,000 </c:v>
                  </c:pt>
                  <c:pt idx="121">
                    <c:v>$95,000 </c:v>
                  </c:pt>
                  <c:pt idx="122">
                    <c:v>$150,000 </c:v>
                  </c:pt>
                  <c:pt idx="123">
                    <c:v>$120,000 </c:v>
                  </c:pt>
                  <c:pt idx="124">
                    <c:v>$140,000 </c:v>
                  </c:pt>
                  <c:pt idx="125">
                    <c:v>$110,000 </c:v>
                  </c:pt>
                  <c:pt idx="126">
                    <c:v>$124,900 </c:v>
                  </c:pt>
                  <c:pt idx="127">
                    <c:v>$85,000 </c:v>
                  </c:pt>
                  <c:pt idx="128">
                    <c:v>$80,000 </c:v>
                  </c:pt>
                  <c:pt idx="129">
                    <c:v>$177,000 </c:v>
                  </c:pt>
                  <c:pt idx="130">
                    <c:v>$160,000 </c:v>
                  </c:pt>
                  <c:pt idx="131">
                    <c:v>$201,000 </c:v>
                  </c:pt>
                  <c:pt idx="132">
                    <c:v>$140,000 </c:v>
                  </c:pt>
                  <c:pt idx="133">
                    <c:v>$115,000 </c:v>
                  </c:pt>
                  <c:pt idx="134">
                    <c:v>$145,000 </c:v>
                  </c:pt>
                  <c:pt idx="135">
                    <c:v>$232,000 </c:v>
                  </c:pt>
                  <c:pt idx="136">
                    <c:v>$175,000 </c:v>
                  </c:pt>
                  <c:pt idx="137">
                    <c:v>$160,000 </c:v>
                  </c:pt>
                  <c:pt idx="138">
                    <c:v>$250,000 </c:v>
                  </c:pt>
                  <c:pt idx="139">
                    <c:v>$260,000 </c:v>
                  </c:pt>
                </c:lvl>
                <c:lvl>
                  <c:pt idx="0">
                    <c:v>09/17/21</c:v>
                  </c:pt>
                  <c:pt idx="1">
                    <c:v>03/11/22</c:v>
                  </c:pt>
                  <c:pt idx="2">
                    <c:v>04/13/21</c:v>
                  </c:pt>
                  <c:pt idx="3">
                    <c:v>06/08/22</c:v>
                  </c:pt>
                  <c:pt idx="4">
                    <c:v>09/12/22</c:v>
                  </c:pt>
                  <c:pt idx="5">
                    <c:v>01/18/23</c:v>
                  </c:pt>
                  <c:pt idx="6">
                    <c:v>07/22/22</c:v>
                  </c:pt>
                  <c:pt idx="7">
                    <c:v>03/14/23</c:v>
                  </c:pt>
                  <c:pt idx="8">
                    <c:v>01/04/23</c:v>
                  </c:pt>
                  <c:pt idx="9">
                    <c:v>06/08/21</c:v>
                  </c:pt>
                  <c:pt idx="10">
                    <c:v>04/28/21</c:v>
                  </c:pt>
                  <c:pt idx="11">
                    <c:v>02/23/23</c:v>
                  </c:pt>
                  <c:pt idx="12">
                    <c:v>03/09/23</c:v>
                  </c:pt>
                  <c:pt idx="13">
                    <c:v>04/28/21</c:v>
                  </c:pt>
                  <c:pt idx="14">
                    <c:v>10/01/21</c:v>
                  </c:pt>
                  <c:pt idx="15">
                    <c:v>07/13/21</c:v>
                  </c:pt>
                  <c:pt idx="16">
                    <c:v>05/27/22</c:v>
                  </c:pt>
                  <c:pt idx="17">
                    <c:v>05/03/21</c:v>
                  </c:pt>
                  <c:pt idx="18">
                    <c:v>04/30/21</c:v>
                  </c:pt>
                  <c:pt idx="19">
                    <c:v>07/15/22</c:v>
                  </c:pt>
                  <c:pt idx="20">
                    <c:v>08/25/21</c:v>
                  </c:pt>
                  <c:pt idx="21">
                    <c:v>07/05/21</c:v>
                  </c:pt>
                  <c:pt idx="22">
                    <c:v>06/10/22</c:v>
                  </c:pt>
                  <c:pt idx="23">
                    <c:v>08/05/21</c:v>
                  </c:pt>
                  <c:pt idx="24">
                    <c:v>06/14/21</c:v>
                  </c:pt>
                  <c:pt idx="25">
                    <c:v>01/21/22</c:v>
                  </c:pt>
                  <c:pt idx="26">
                    <c:v>11/16/21</c:v>
                  </c:pt>
                  <c:pt idx="27">
                    <c:v>03/15/22</c:v>
                  </c:pt>
                  <c:pt idx="28">
                    <c:v>06/13/22</c:v>
                  </c:pt>
                  <c:pt idx="29">
                    <c:v>04/23/21</c:v>
                  </c:pt>
                  <c:pt idx="30">
                    <c:v>06/17/21</c:v>
                  </c:pt>
                  <c:pt idx="31">
                    <c:v>04/27/22</c:v>
                  </c:pt>
                  <c:pt idx="32">
                    <c:v>04/28/22</c:v>
                  </c:pt>
                  <c:pt idx="33">
                    <c:v>06/23/21</c:v>
                  </c:pt>
                  <c:pt idx="34">
                    <c:v>05/14/21</c:v>
                  </c:pt>
                  <c:pt idx="35">
                    <c:v>03/24/23</c:v>
                  </c:pt>
                  <c:pt idx="36">
                    <c:v>03/11/22</c:v>
                  </c:pt>
                  <c:pt idx="37">
                    <c:v>06/01/22</c:v>
                  </c:pt>
                  <c:pt idx="38">
                    <c:v>05/21/21</c:v>
                  </c:pt>
                  <c:pt idx="39">
                    <c:v>10/21/21</c:v>
                  </c:pt>
                  <c:pt idx="40">
                    <c:v>12/06/22</c:v>
                  </c:pt>
                  <c:pt idx="41">
                    <c:v>09/22/21</c:v>
                  </c:pt>
                  <c:pt idx="42">
                    <c:v>09/16/21</c:v>
                  </c:pt>
                  <c:pt idx="43">
                    <c:v>01/13/23</c:v>
                  </c:pt>
                  <c:pt idx="44">
                    <c:v>05/03/22</c:v>
                  </c:pt>
                  <c:pt idx="45">
                    <c:v>10/26/22</c:v>
                  </c:pt>
                  <c:pt idx="46">
                    <c:v>08/19/22</c:v>
                  </c:pt>
                  <c:pt idx="47">
                    <c:v>06/30/22</c:v>
                  </c:pt>
                  <c:pt idx="48">
                    <c:v>08/25/21</c:v>
                  </c:pt>
                  <c:pt idx="49">
                    <c:v>04/12/21</c:v>
                  </c:pt>
                  <c:pt idx="50">
                    <c:v>04/21/22</c:v>
                  </c:pt>
                  <c:pt idx="51">
                    <c:v>11/30/21</c:v>
                  </c:pt>
                  <c:pt idx="52">
                    <c:v>01/19/22</c:v>
                  </c:pt>
                  <c:pt idx="53">
                    <c:v>12/06/22</c:v>
                  </c:pt>
                  <c:pt idx="54">
                    <c:v>04/07/22</c:v>
                  </c:pt>
                  <c:pt idx="55">
                    <c:v>08/22/22</c:v>
                  </c:pt>
                  <c:pt idx="56">
                    <c:v>03/24/23</c:v>
                  </c:pt>
                  <c:pt idx="57">
                    <c:v>05/28/21</c:v>
                  </c:pt>
                  <c:pt idx="58">
                    <c:v>06/15/22</c:v>
                  </c:pt>
                  <c:pt idx="59">
                    <c:v>08/11/22</c:v>
                  </c:pt>
                  <c:pt idx="60">
                    <c:v>05/26/21</c:v>
                  </c:pt>
                  <c:pt idx="61">
                    <c:v>02/17/23</c:v>
                  </c:pt>
                  <c:pt idx="62">
                    <c:v>02/08/23</c:v>
                  </c:pt>
                  <c:pt idx="63">
                    <c:v>07/23/21</c:v>
                  </c:pt>
                  <c:pt idx="64">
                    <c:v>09/22/21</c:v>
                  </c:pt>
                  <c:pt idx="65">
                    <c:v>10/06/21</c:v>
                  </c:pt>
                  <c:pt idx="66">
                    <c:v>07/08/22</c:v>
                  </c:pt>
                  <c:pt idx="67">
                    <c:v>12/14/22</c:v>
                  </c:pt>
                  <c:pt idx="68">
                    <c:v>02/08/23</c:v>
                  </c:pt>
                  <c:pt idx="69">
                    <c:v>02/17/23</c:v>
                  </c:pt>
                  <c:pt idx="70">
                    <c:v>05/18/21</c:v>
                  </c:pt>
                  <c:pt idx="71">
                    <c:v>03/29/23</c:v>
                  </c:pt>
                  <c:pt idx="72">
                    <c:v>03/23/22</c:v>
                  </c:pt>
                  <c:pt idx="73">
                    <c:v>03/02/23</c:v>
                  </c:pt>
                  <c:pt idx="74">
                    <c:v>04/19/21</c:v>
                  </c:pt>
                  <c:pt idx="75">
                    <c:v>11/10/22</c:v>
                  </c:pt>
                  <c:pt idx="76">
                    <c:v>12/21/22</c:v>
                  </c:pt>
                  <c:pt idx="77">
                    <c:v>09/14/22</c:v>
                  </c:pt>
                  <c:pt idx="78">
                    <c:v>03/23/22</c:v>
                  </c:pt>
                  <c:pt idx="79">
                    <c:v>07/19/21</c:v>
                  </c:pt>
                  <c:pt idx="80">
                    <c:v>08/31/22</c:v>
                  </c:pt>
                  <c:pt idx="81">
                    <c:v>06/13/22</c:v>
                  </c:pt>
                  <c:pt idx="82">
                    <c:v>06/29/21</c:v>
                  </c:pt>
                  <c:pt idx="83">
                    <c:v>04/12/21</c:v>
                  </c:pt>
                  <c:pt idx="84">
                    <c:v>08/12/21</c:v>
                  </c:pt>
                  <c:pt idx="85">
                    <c:v>03/24/23</c:v>
                  </c:pt>
                  <c:pt idx="86">
                    <c:v>11/23/21</c:v>
                  </c:pt>
                  <c:pt idx="87">
                    <c:v>10/28/22</c:v>
                  </c:pt>
                  <c:pt idx="88">
                    <c:v>06/09/21</c:v>
                  </c:pt>
                  <c:pt idx="89">
                    <c:v>07/14/22</c:v>
                  </c:pt>
                  <c:pt idx="90">
                    <c:v>07/28/22</c:v>
                  </c:pt>
                  <c:pt idx="91">
                    <c:v>10/21/22</c:v>
                  </c:pt>
                  <c:pt idx="92">
                    <c:v>08/16/22</c:v>
                  </c:pt>
                  <c:pt idx="93">
                    <c:v>12/01/21</c:v>
                  </c:pt>
                  <c:pt idx="94">
                    <c:v>08/22/22</c:v>
                  </c:pt>
                  <c:pt idx="95">
                    <c:v>06/21/21</c:v>
                  </c:pt>
                  <c:pt idx="96">
                    <c:v>07/18/22</c:v>
                  </c:pt>
                  <c:pt idx="97">
                    <c:v>07/22/22</c:v>
                  </c:pt>
                  <c:pt idx="98">
                    <c:v>02/17/23</c:v>
                  </c:pt>
                  <c:pt idx="99">
                    <c:v>05/04/21</c:v>
                  </c:pt>
                  <c:pt idx="100">
                    <c:v>07/08/22</c:v>
                  </c:pt>
                  <c:pt idx="101">
                    <c:v>08/03/21</c:v>
                  </c:pt>
                  <c:pt idx="102">
                    <c:v>11/04/21</c:v>
                  </c:pt>
                  <c:pt idx="103">
                    <c:v>01/14/22</c:v>
                  </c:pt>
                  <c:pt idx="104">
                    <c:v>05/14/21</c:v>
                  </c:pt>
                  <c:pt idx="105">
                    <c:v>12/29/21</c:v>
                  </c:pt>
                  <c:pt idx="106">
                    <c:v>12/29/21</c:v>
                  </c:pt>
                  <c:pt idx="107">
                    <c:v>01/25/22</c:v>
                  </c:pt>
                  <c:pt idx="108">
                    <c:v>07/18/22</c:v>
                  </c:pt>
                  <c:pt idx="109">
                    <c:v>11/03/21</c:v>
                  </c:pt>
                  <c:pt idx="110">
                    <c:v>03/29/22</c:v>
                  </c:pt>
                  <c:pt idx="111">
                    <c:v>08/24/21</c:v>
                  </c:pt>
                  <c:pt idx="112">
                    <c:v>08/30/21</c:v>
                  </c:pt>
                  <c:pt idx="113">
                    <c:v>02/24/22</c:v>
                  </c:pt>
                  <c:pt idx="114">
                    <c:v>04/19/22</c:v>
                  </c:pt>
                  <c:pt idx="115">
                    <c:v>09/17/21</c:v>
                  </c:pt>
                  <c:pt idx="116">
                    <c:v>06/08/22</c:v>
                  </c:pt>
                  <c:pt idx="117">
                    <c:v>03/08/22</c:v>
                  </c:pt>
                  <c:pt idx="118">
                    <c:v>11/04/21</c:v>
                  </c:pt>
                  <c:pt idx="119">
                    <c:v>03/13/22</c:v>
                  </c:pt>
                  <c:pt idx="120">
                    <c:v>06/25/21</c:v>
                  </c:pt>
                  <c:pt idx="121">
                    <c:v>12/17/21</c:v>
                  </c:pt>
                  <c:pt idx="122">
                    <c:v>02/28/23</c:v>
                  </c:pt>
                  <c:pt idx="123">
                    <c:v>10/20/22</c:v>
                  </c:pt>
                  <c:pt idx="124">
                    <c:v>04/30/21</c:v>
                  </c:pt>
                  <c:pt idx="125">
                    <c:v>11/05/21</c:v>
                  </c:pt>
                  <c:pt idx="126">
                    <c:v>01/31/22</c:v>
                  </c:pt>
                  <c:pt idx="127">
                    <c:v>08/25/21</c:v>
                  </c:pt>
                  <c:pt idx="128">
                    <c:v>01/10/22</c:v>
                  </c:pt>
                  <c:pt idx="129">
                    <c:v>01/20/23</c:v>
                  </c:pt>
                  <c:pt idx="130">
                    <c:v>07/09/21</c:v>
                  </c:pt>
                  <c:pt idx="131">
                    <c:v>03/16/22</c:v>
                  </c:pt>
                  <c:pt idx="132">
                    <c:v>04/13/22</c:v>
                  </c:pt>
                  <c:pt idx="133">
                    <c:v>06/25/21</c:v>
                  </c:pt>
                  <c:pt idx="134">
                    <c:v>02/10/22</c:v>
                  </c:pt>
                  <c:pt idx="135">
                    <c:v>02/23/23</c:v>
                  </c:pt>
                  <c:pt idx="136">
                    <c:v>11/12/21</c:v>
                  </c:pt>
                  <c:pt idx="137">
                    <c:v>01/09/23</c:v>
                  </c:pt>
                  <c:pt idx="138">
                    <c:v>03/28/23</c:v>
                  </c:pt>
                  <c:pt idx="139">
                    <c:v>06/25/21</c:v>
                  </c:pt>
                </c:lvl>
                <c:lvl>
                  <c:pt idx="1">
                    <c:v>9473 TOM DR</c:v>
                  </c:pt>
                  <c:pt idx="8">
                    <c:v>2423 PINE KNOLL DR</c:v>
                  </c:pt>
                  <c:pt idx="14">
                    <c:v>8898 N 11 RD</c:v>
                  </c:pt>
                  <c:pt idx="15">
                    <c:v>S 45 1/2 RD</c:v>
                  </c:pt>
                  <c:pt idx="16">
                    <c:v>8944 E 12 RD</c:v>
                  </c:pt>
                  <c:pt idx="23">
                    <c:v>3014 W 4 RD</c:v>
                  </c:pt>
                  <c:pt idx="24">
                    <c:v>3072 W 4 RD</c:v>
                  </c:pt>
                  <c:pt idx="25">
                    <c:v>3136 W 4 RD</c:v>
                  </c:pt>
                  <c:pt idx="26">
                    <c:v>3222 W 4 RD</c:v>
                  </c:pt>
                  <c:pt idx="37">
                    <c:v>7175 E 44 RD</c:v>
                  </c:pt>
                  <c:pt idx="39">
                    <c:v>6057 N 17 1/4 RD</c:v>
                  </c:pt>
                  <c:pt idx="41">
                    <c:v>8401 BUTTERMILK LN</c:v>
                  </c:pt>
                  <c:pt idx="44">
                    <c:v>6094 W 18 RD</c:v>
                  </c:pt>
                  <c:pt idx="46">
                    <c:v>10681 S 41 RD</c:v>
                  </c:pt>
                  <c:pt idx="47">
                    <c:v>5059 W BIG SKY TRL</c:v>
                  </c:pt>
                  <c:pt idx="51">
                    <c:v>W 26 3/4 RD</c:v>
                  </c:pt>
                  <c:pt idx="54">
                    <c:v>1779 N 39 RD</c:v>
                  </c:pt>
                  <c:pt idx="63">
                    <c:v>1670 S 47 3/4 RD</c:v>
                  </c:pt>
                  <c:pt idx="74">
                    <c:v>4328 CHANDLER DR</c:v>
                  </c:pt>
                  <c:pt idx="80">
                    <c:v>S MACKINAW TRL</c:v>
                  </c:pt>
                  <c:pt idx="83">
                    <c:v>5576 E 30 RD</c:v>
                  </c:pt>
                  <c:pt idx="88">
                    <c:v>6877 COUNTRY LN</c:v>
                  </c:pt>
                  <c:pt idx="90">
                    <c:v>2361 E 16 RD</c:v>
                  </c:pt>
                  <c:pt idx="92">
                    <c:v>57 N 31 RD</c:v>
                  </c:pt>
                  <c:pt idx="93">
                    <c:v>6816 E 50 RD</c:v>
                  </c:pt>
                  <c:pt idx="94">
                    <c:v>S 39 RD</c:v>
                  </c:pt>
                  <c:pt idx="99">
                    <c:v>W 6 RD</c:v>
                  </c:pt>
                  <c:pt idx="102">
                    <c:v>5399 N 45 RD</c:v>
                  </c:pt>
                  <c:pt idx="103">
                    <c:v>1870 W 32 RD</c:v>
                  </c:pt>
                  <c:pt idx="110">
                    <c:v>7123 W 6 RD</c:v>
                  </c:pt>
                  <c:pt idx="111">
                    <c:v>7123 W 6 RD</c:v>
                  </c:pt>
                  <c:pt idx="112">
                    <c:v>W 10 1/2 RD</c:v>
                  </c:pt>
                  <c:pt idx="113">
                    <c:v>3424 N 27 RD</c:v>
                  </c:pt>
                  <c:pt idx="114">
                    <c:v>8401 BUTTERMILK LN</c:v>
                  </c:pt>
                  <c:pt idx="116">
                    <c:v>10131 N 9 RD</c:v>
                  </c:pt>
                  <c:pt idx="117">
                    <c:v>2280 E 26 RD</c:v>
                  </c:pt>
                  <c:pt idx="122">
                    <c:v>9398 W 4 RD</c:v>
                  </c:pt>
                  <c:pt idx="126">
                    <c:v>10571 W 14 RD</c:v>
                  </c:pt>
                  <c:pt idx="127">
                    <c:v>3290 W M-115 HWY</c:v>
                  </c:pt>
                  <c:pt idx="131">
                    <c:v>344 E M-55 HWY</c:v>
                  </c:pt>
                  <c:pt idx="134">
                    <c:v>N 33 RD</c:v>
                  </c:pt>
                  <c:pt idx="135">
                    <c:v>W 14 RD</c:v>
                  </c:pt>
                  <c:pt idx="136">
                    <c:v>1161 E 22 RD</c:v>
                  </c:pt>
                </c:lvl>
                <c:lvl>
                  <c:pt idx="0">
                    <c:v>2210-17-1109</c:v>
                  </c:pt>
                  <c:pt idx="1">
                    <c:v>2109-27-3114</c:v>
                  </c:pt>
                  <c:pt idx="2">
                    <c:v>2312-04-4303</c:v>
                  </c:pt>
                  <c:pt idx="3">
                    <c:v>2312-04-4301</c:v>
                  </c:pt>
                  <c:pt idx="4">
                    <c:v>2111-29-1206</c:v>
                  </c:pt>
                  <c:pt idx="5">
                    <c:v>2212-09-4411</c:v>
                  </c:pt>
                  <c:pt idx="6">
                    <c:v>2309-06-4403</c:v>
                  </c:pt>
                  <c:pt idx="7">
                    <c:v>2112-24-3405</c:v>
                  </c:pt>
                  <c:pt idx="8">
                    <c:v>2209-18-1401-02</c:v>
                  </c:pt>
                  <c:pt idx="9">
                    <c:v>2209-16-1302</c:v>
                  </c:pt>
                  <c:pt idx="10">
                    <c:v>2209-16-2113</c:v>
                  </c:pt>
                  <c:pt idx="11">
                    <c:v>2309-05-3216</c:v>
                  </c:pt>
                  <c:pt idx="12">
                    <c:v>2309-05-3215</c:v>
                  </c:pt>
                  <c:pt idx="13">
                    <c:v>2110-26-2111</c:v>
                  </c:pt>
                  <c:pt idx="14">
                    <c:v>2412-24-2205</c:v>
                  </c:pt>
                  <c:pt idx="15">
                    <c:v>2209-35-3101-02</c:v>
                  </c:pt>
                  <c:pt idx="16">
                    <c:v>2409-33-1101</c:v>
                  </c:pt>
                  <c:pt idx="17">
                    <c:v>2209-29-4106-01</c:v>
                  </c:pt>
                  <c:pt idx="18">
                    <c:v>2209-16-2111</c:v>
                  </c:pt>
                  <c:pt idx="19">
                    <c:v>2311-04-1406</c:v>
                  </c:pt>
                  <c:pt idx="20">
                    <c:v>2309-27-1404</c:v>
                  </c:pt>
                  <c:pt idx="21">
                    <c:v>2410-24-3401</c:v>
                  </c:pt>
                  <c:pt idx="22">
                    <c:v>2410-24-3401</c:v>
                  </c:pt>
                  <c:pt idx="23">
                    <c:v>2411-04-4401-01</c:v>
                  </c:pt>
                  <c:pt idx="24">
                    <c:v>2411-04-4401-02</c:v>
                  </c:pt>
                  <c:pt idx="25">
                    <c:v>2411-04-4401-03</c:v>
                  </c:pt>
                  <c:pt idx="26">
                    <c:v>2411-04-4401-05</c:v>
                  </c:pt>
                  <c:pt idx="27">
                    <c:v>2210-13-1102</c:v>
                  </c:pt>
                  <c:pt idx="28">
                    <c:v>2309-05-3303</c:v>
                  </c:pt>
                  <c:pt idx="29">
                    <c:v>2209-14-2201</c:v>
                  </c:pt>
                  <c:pt idx="30">
                    <c:v>2309-16-3306</c:v>
                  </c:pt>
                  <c:pt idx="31">
                    <c:v>2312-04-2308</c:v>
                  </c:pt>
                  <c:pt idx="32">
                    <c:v>2209-30-3101-05</c:v>
                  </c:pt>
                  <c:pt idx="33">
                    <c:v>2212-27-2404</c:v>
                  </c:pt>
                  <c:pt idx="34">
                    <c:v>2309-16-3201-02</c:v>
                  </c:pt>
                  <c:pt idx="35">
                    <c:v>2410-36-2104</c:v>
                  </c:pt>
                  <c:pt idx="36">
                    <c:v>2412-14-1101</c:v>
                  </c:pt>
                  <c:pt idx="37">
                    <c:v>2109-08-3308-01</c:v>
                  </c:pt>
                  <c:pt idx="38">
                    <c:v>2209-16-2107</c:v>
                  </c:pt>
                  <c:pt idx="39">
                    <c:v>2411-33-2002-02</c:v>
                  </c:pt>
                  <c:pt idx="40">
                    <c:v>2311-23-1104</c:v>
                  </c:pt>
                  <c:pt idx="41">
                    <c:v>2410-24-3106</c:v>
                  </c:pt>
                  <c:pt idx="42">
                    <c:v>2311-34-4110</c:v>
                  </c:pt>
                  <c:pt idx="43">
                    <c:v>2209-01-1111</c:v>
                  </c:pt>
                  <c:pt idx="44">
                    <c:v>2312-12-4405</c:v>
                  </c:pt>
                  <c:pt idx="45">
                    <c:v>2110-15-1403</c:v>
                  </c:pt>
                  <c:pt idx="46">
                    <c:v>2109-28-3101-02</c:v>
                  </c:pt>
                  <c:pt idx="47">
                    <c:v>2111-19-4101-14</c:v>
                  </c:pt>
                  <c:pt idx="48">
                    <c:v>2210-12-4102</c:v>
                  </c:pt>
                  <c:pt idx="49">
                    <c:v>2210-13-2104</c:v>
                  </c:pt>
                  <c:pt idx="50">
                    <c:v>2212-04-1201</c:v>
                  </c:pt>
                  <c:pt idx="51">
                    <c:v>2212-06-4103</c:v>
                  </c:pt>
                  <c:pt idx="52">
                    <c:v>2309-14-3305</c:v>
                  </c:pt>
                  <c:pt idx="53">
                    <c:v>2309-27-1209</c:v>
                  </c:pt>
                  <c:pt idx="54">
                    <c:v>2309-30-1103</c:v>
                  </c:pt>
                  <c:pt idx="55">
                    <c:v>2310-12-4304</c:v>
                  </c:pt>
                  <c:pt idx="56">
                    <c:v>2311-23-1102</c:v>
                  </c:pt>
                  <c:pt idx="57">
                    <c:v>2409-02-4206</c:v>
                  </c:pt>
                  <c:pt idx="58">
                    <c:v>2410-36-3104</c:v>
                  </c:pt>
                  <c:pt idx="59">
                    <c:v>2309-17-2102</c:v>
                  </c:pt>
                  <c:pt idx="60">
                    <c:v>2409-02-4201</c:v>
                  </c:pt>
                  <c:pt idx="61">
                    <c:v>2209-01-1133</c:v>
                  </c:pt>
                  <c:pt idx="62">
                    <c:v>2412-30-1302</c:v>
                  </c:pt>
                  <c:pt idx="63">
                    <c:v>2209-12-1113</c:v>
                  </c:pt>
                  <c:pt idx="64">
                    <c:v>2210-13-1401</c:v>
                  </c:pt>
                  <c:pt idx="65">
                    <c:v>2412-24-1103</c:v>
                  </c:pt>
                  <c:pt idx="66">
                    <c:v>2312-17-4103</c:v>
                  </c:pt>
                  <c:pt idx="67">
                    <c:v>2211-33-3315</c:v>
                  </c:pt>
                  <c:pt idx="68">
                    <c:v>2209-01-1125</c:v>
                  </c:pt>
                  <c:pt idx="69">
                    <c:v>2109-18-4301</c:v>
                  </c:pt>
                  <c:pt idx="70">
                    <c:v>2309-36-1209</c:v>
                  </c:pt>
                  <c:pt idx="71">
                    <c:v>2109-01-4104</c:v>
                  </c:pt>
                  <c:pt idx="72">
                    <c:v>2311-35-2402-01</c:v>
                  </c:pt>
                  <c:pt idx="73">
                    <c:v>2209-04-4302</c:v>
                  </c:pt>
                  <c:pt idx="74">
                    <c:v>2211-26-1206</c:v>
                  </c:pt>
                  <c:pt idx="75">
                    <c:v>2309-27-3101</c:v>
                  </c:pt>
                  <c:pt idx="76">
                    <c:v>2210-36-2101-04</c:v>
                  </c:pt>
                  <c:pt idx="77">
                    <c:v>2110-01-1201</c:v>
                  </c:pt>
                  <c:pt idx="78">
                    <c:v>2112-06-4301</c:v>
                  </c:pt>
                  <c:pt idx="79">
                    <c:v>2209-01-1126</c:v>
                  </c:pt>
                  <c:pt idx="80">
                    <c:v>2209-16-1101-04</c:v>
                  </c:pt>
                  <c:pt idx="81">
                    <c:v>2411-11-4309</c:v>
                  </c:pt>
                  <c:pt idx="82">
                    <c:v>2209-14-2202</c:v>
                  </c:pt>
                  <c:pt idx="83">
                    <c:v>2210-13-1103</c:v>
                  </c:pt>
                  <c:pt idx="84">
                    <c:v>2312-05-2103</c:v>
                  </c:pt>
                  <c:pt idx="85">
                    <c:v>2110-07-4405</c:v>
                  </c:pt>
                  <c:pt idx="86">
                    <c:v>2409-27-2201-03</c:v>
                  </c:pt>
                  <c:pt idx="87">
                    <c:v>2309-33-4204</c:v>
                  </c:pt>
                  <c:pt idx="88">
                    <c:v>2209-19-1305-03</c:v>
                  </c:pt>
                  <c:pt idx="89">
                    <c:v>2309-27-3101</c:v>
                  </c:pt>
                  <c:pt idx="90">
                    <c:v>2310-04-3104</c:v>
                  </c:pt>
                  <c:pt idx="91">
                    <c:v>2209-14-2203</c:v>
                  </c:pt>
                  <c:pt idx="92">
                    <c:v>2310-33-4401-02</c:v>
                  </c:pt>
                  <c:pt idx="93">
                    <c:v>2109-31-1102</c:v>
                  </c:pt>
                  <c:pt idx="94">
                    <c:v>2109-31-1101-01</c:v>
                  </c:pt>
                  <c:pt idx="95">
                    <c:v>2309-16-3201-04</c:v>
                  </c:pt>
                  <c:pt idx="96">
                    <c:v>2110-25-1102</c:v>
                  </c:pt>
                  <c:pt idx="97">
                    <c:v>2309-01-3404</c:v>
                  </c:pt>
                  <c:pt idx="98">
                    <c:v>2311-23-1107</c:v>
                  </c:pt>
                  <c:pt idx="99">
                    <c:v>2411-07-4301-02</c:v>
                  </c:pt>
                  <c:pt idx="100">
                    <c:v>2310-08-4201</c:v>
                  </c:pt>
                  <c:pt idx="101">
                    <c:v>2309-18-1301</c:v>
                  </c:pt>
                  <c:pt idx="102">
                    <c:v>2309-03-1401-02</c:v>
                  </c:pt>
                  <c:pt idx="103">
                    <c:v>2211-14-3201</c:v>
                  </c:pt>
                  <c:pt idx="104">
                    <c:v>2312-03-1302</c:v>
                  </c:pt>
                  <c:pt idx="105">
                    <c:v>2309-21-3403</c:v>
                  </c:pt>
                  <c:pt idx="106">
                    <c:v>2309-21-3403</c:v>
                  </c:pt>
                  <c:pt idx="107">
                    <c:v>2211-26-1101</c:v>
                  </c:pt>
                  <c:pt idx="108">
                    <c:v>2409-34-3401</c:v>
                  </c:pt>
                  <c:pt idx="109">
                    <c:v>2310-20-1102</c:v>
                  </c:pt>
                  <c:pt idx="110">
                    <c:v>2412-14-1104</c:v>
                  </c:pt>
                  <c:pt idx="111">
                    <c:v>2412-14-1104</c:v>
                  </c:pt>
                  <c:pt idx="112">
                    <c:v>2412-25-2401-02</c:v>
                  </c:pt>
                  <c:pt idx="113">
                    <c:v>2310-17-3201</c:v>
                  </c:pt>
                  <c:pt idx="114">
                    <c:v>2410-24-3106</c:v>
                  </c:pt>
                  <c:pt idx="115">
                    <c:v>2111-24-2201</c:v>
                  </c:pt>
                  <c:pt idx="116">
                    <c:v>2412-10-4401-02</c:v>
                  </c:pt>
                  <c:pt idx="117">
                    <c:v>2210-04-2102</c:v>
                  </c:pt>
                  <c:pt idx="118">
                    <c:v>2412-18-2301</c:v>
                  </c:pt>
                  <c:pt idx="119">
                    <c:v>2412-24-1401</c:v>
                  </c:pt>
                  <c:pt idx="120">
                    <c:v>2111-32-4101-01</c:v>
                  </c:pt>
                  <c:pt idx="121">
                    <c:v>2312-06-4201</c:v>
                  </c:pt>
                  <c:pt idx="122">
                    <c:v>2412-04-4301</c:v>
                  </c:pt>
                  <c:pt idx="123">
                    <c:v>2412-08-1102-02</c:v>
                  </c:pt>
                  <c:pt idx="124">
                    <c:v>2412-15-3301</c:v>
                  </c:pt>
                  <c:pt idx="125">
                    <c:v>2312-05-1201</c:v>
                  </c:pt>
                  <c:pt idx="126">
                    <c:v>2312-05-2102</c:v>
                  </c:pt>
                  <c:pt idx="127">
                    <c:v>2311-16-4302</c:v>
                  </c:pt>
                  <c:pt idx="128">
                    <c:v>2112-19-4201</c:v>
                  </c:pt>
                  <c:pt idx="129">
                    <c:v>2311-35-1101-01</c:v>
                  </c:pt>
                  <c:pt idx="130">
                    <c:v>2412-09-4101</c:v>
                  </c:pt>
                  <c:pt idx="131">
                    <c:v>2110-18-2101</c:v>
                  </c:pt>
                  <c:pt idx="132">
                    <c:v>2309-22-1101-01</c:v>
                  </c:pt>
                  <c:pt idx="133">
                    <c:v>2309-22-1101-01</c:v>
                  </c:pt>
                  <c:pt idx="134">
                    <c:v>2310-03-4101-01</c:v>
                  </c:pt>
                  <c:pt idx="135">
                    <c:v>2312-06-2201-02</c:v>
                  </c:pt>
                  <c:pt idx="136">
                    <c:v>2310-20-3201</c:v>
                  </c:pt>
                  <c:pt idx="137">
                    <c:v>2209-14-4201</c:v>
                  </c:pt>
                  <c:pt idx="138">
                    <c:v>2411-12-1102</c:v>
                  </c:pt>
                  <c:pt idx="139">
                    <c:v>2111-32-4101-04</c:v>
                  </c:pt>
                </c:lvl>
              </c:multiLvlStrCache>
            </c:multiLvlStrRef>
          </c:xVal>
          <c:yVal>
            <c:numRef>
              <c:f>'Land Analysis'!$R$2:$R$215</c:f>
              <c:numCache>
                <c:formatCode>"$"#,##0_);[Red]\("$"#,##0\)</c:formatCode>
                <c:ptCount val="214"/>
                <c:pt idx="0">
                  <c:v>52631.57894736842</c:v>
                </c:pt>
                <c:pt idx="1">
                  <c:v>22435.897435897434</c:v>
                </c:pt>
                <c:pt idx="2">
                  <c:v>11666.666666666668</c:v>
                </c:pt>
                <c:pt idx="3">
                  <c:v>11666.666666666668</c:v>
                </c:pt>
                <c:pt idx="4">
                  <c:v>9195.4022988505749</c:v>
                </c:pt>
                <c:pt idx="5">
                  <c:v>10919.540229885057</c:v>
                </c:pt>
                <c:pt idx="6">
                  <c:v>10377.358490566037</c:v>
                </c:pt>
                <c:pt idx="7">
                  <c:v>7075.4716981132069</c:v>
                </c:pt>
                <c:pt idx="8">
                  <c:v>8962.2641509433961</c:v>
                </c:pt>
                <c:pt idx="9">
                  <c:v>6060.6060606060601</c:v>
                </c:pt>
                <c:pt idx="10">
                  <c:v>6666.6666666666661</c:v>
                </c:pt>
                <c:pt idx="11">
                  <c:v>6250</c:v>
                </c:pt>
                <c:pt idx="12">
                  <c:v>3125</c:v>
                </c:pt>
                <c:pt idx="13">
                  <c:v>15706.806282722513</c:v>
                </c:pt>
                <c:pt idx="14">
                  <c:v>6250</c:v>
                </c:pt>
                <c:pt idx="15">
                  <c:v>11330.049261083745</c:v>
                </c:pt>
                <c:pt idx="16">
                  <c:v>6443.2989690721652</c:v>
                </c:pt>
                <c:pt idx="17">
                  <c:v>5909.090909090909</c:v>
                </c:pt>
                <c:pt idx="18">
                  <c:v>8256.880733944954</c:v>
                </c:pt>
                <c:pt idx="19">
                  <c:v>7547.169811320754</c:v>
                </c:pt>
                <c:pt idx="20">
                  <c:v>4504.5045045045044</c:v>
                </c:pt>
                <c:pt idx="21">
                  <c:v>5263.1578947368416</c:v>
                </c:pt>
                <c:pt idx="22">
                  <c:v>8245.6140350877195</c:v>
                </c:pt>
                <c:pt idx="23">
                  <c:v>6500</c:v>
                </c:pt>
                <c:pt idx="24">
                  <c:v>7000</c:v>
                </c:pt>
                <c:pt idx="25">
                  <c:v>6750</c:v>
                </c:pt>
                <c:pt idx="26">
                  <c:v>6500</c:v>
                </c:pt>
                <c:pt idx="27">
                  <c:v>7246.3768115942039</c:v>
                </c:pt>
                <c:pt idx="28">
                  <c:v>3033.7078651685392</c:v>
                </c:pt>
                <c:pt idx="29">
                  <c:v>3260.8695652173915</c:v>
                </c:pt>
                <c:pt idx="30">
                  <c:v>4225.0530785562632</c:v>
                </c:pt>
                <c:pt idx="31">
                  <c:v>7286.9955156950673</c:v>
                </c:pt>
                <c:pt idx="32">
                  <c:v>3205.1282051282055</c:v>
                </c:pt>
                <c:pt idx="33">
                  <c:v>2400</c:v>
                </c:pt>
                <c:pt idx="34">
                  <c:v>4900</c:v>
                </c:pt>
                <c:pt idx="35">
                  <c:v>2200</c:v>
                </c:pt>
                <c:pt idx="36">
                  <c:v>7000</c:v>
                </c:pt>
                <c:pt idx="37">
                  <c:v>5454.545454545454</c:v>
                </c:pt>
                <c:pt idx="38">
                  <c:v>7798.1651376146783</c:v>
                </c:pt>
                <c:pt idx="39">
                  <c:v>5197.1326164874554</c:v>
                </c:pt>
                <c:pt idx="40">
                  <c:v>6112.9032258064517</c:v>
                </c:pt>
                <c:pt idx="41">
                  <c:v>5477.3082942097026</c:v>
                </c:pt>
                <c:pt idx="42">
                  <c:v>3900.1560062402496</c:v>
                </c:pt>
                <c:pt idx="43">
                  <c:v>3360.2150537634407</c:v>
                </c:pt>
                <c:pt idx="44">
                  <c:v>4531.7220543806643</c:v>
                </c:pt>
                <c:pt idx="45">
                  <c:v>8410.4938271604933</c:v>
                </c:pt>
                <c:pt idx="46">
                  <c:v>4273.5042735042734</c:v>
                </c:pt>
                <c:pt idx="47">
                  <c:v>10020.060180541625</c:v>
                </c:pt>
                <c:pt idx="48">
                  <c:v>3400</c:v>
                </c:pt>
                <c:pt idx="49">
                  <c:v>2700</c:v>
                </c:pt>
                <c:pt idx="50">
                  <c:v>4500</c:v>
                </c:pt>
                <c:pt idx="51">
                  <c:v>2500</c:v>
                </c:pt>
                <c:pt idx="52">
                  <c:v>2800</c:v>
                </c:pt>
                <c:pt idx="53">
                  <c:v>2900</c:v>
                </c:pt>
                <c:pt idx="54">
                  <c:v>3076.9230769230771</c:v>
                </c:pt>
                <c:pt idx="55">
                  <c:v>2000</c:v>
                </c:pt>
                <c:pt idx="56">
                  <c:v>4990</c:v>
                </c:pt>
                <c:pt idx="57">
                  <c:v>1950</c:v>
                </c:pt>
                <c:pt idx="58">
                  <c:v>3076.9230769230771</c:v>
                </c:pt>
                <c:pt idx="59">
                  <c:v>3146.8531468531469</c:v>
                </c:pt>
                <c:pt idx="60">
                  <c:v>1497.0059880239521</c:v>
                </c:pt>
                <c:pt idx="61">
                  <c:v>6682.851445663011</c:v>
                </c:pt>
                <c:pt idx="62">
                  <c:v>2965.2351738241309</c:v>
                </c:pt>
                <c:pt idx="63">
                  <c:v>6435.6435643564355</c:v>
                </c:pt>
                <c:pt idx="64">
                  <c:v>3465.3465346534654</c:v>
                </c:pt>
                <c:pt idx="65">
                  <c:v>2960.3960396039606</c:v>
                </c:pt>
                <c:pt idx="66">
                  <c:v>5147.0588235294117</c:v>
                </c:pt>
                <c:pt idx="67">
                  <c:v>5030.1810865191137</c:v>
                </c:pt>
                <c:pt idx="68">
                  <c:v>2133.8506304558682</c:v>
                </c:pt>
                <c:pt idx="69">
                  <c:v>4583.7320574162686</c:v>
                </c:pt>
                <c:pt idx="70">
                  <c:v>2500</c:v>
                </c:pt>
                <c:pt idx="71">
                  <c:v>4557.8851412944396</c:v>
                </c:pt>
                <c:pt idx="72">
                  <c:v>2631.5789473684208</c:v>
                </c:pt>
                <c:pt idx="73">
                  <c:v>6743.256743256743</c:v>
                </c:pt>
                <c:pt idx="74">
                  <c:v>2063.1067961165049</c:v>
                </c:pt>
                <c:pt idx="75">
                  <c:v>3006.3291139240505</c:v>
                </c:pt>
                <c:pt idx="76">
                  <c:v>3539.8230088495575</c:v>
                </c:pt>
                <c:pt idx="77">
                  <c:v>1615.3846153846155</c:v>
                </c:pt>
                <c:pt idx="78">
                  <c:v>3731.3432835820895</c:v>
                </c:pt>
                <c:pt idx="79">
                  <c:v>1822.1574344023322</c:v>
                </c:pt>
                <c:pt idx="80">
                  <c:v>3243.2432432432429</c:v>
                </c:pt>
                <c:pt idx="81">
                  <c:v>3438.7895460797799</c:v>
                </c:pt>
                <c:pt idx="82">
                  <c:v>2225.21915037087</c:v>
                </c:pt>
                <c:pt idx="83">
                  <c:v>2655.7377049180327</c:v>
                </c:pt>
                <c:pt idx="84">
                  <c:v>2645.3298497713913</c:v>
                </c:pt>
                <c:pt idx="85">
                  <c:v>3575.9897828863345</c:v>
                </c:pt>
                <c:pt idx="86">
                  <c:v>7799.479166666667</c:v>
                </c:pt>
                <c:pt idx="87">
                  <c:v>5995.2038369304555</c:v>
                </c:pt>
                <c:pt idx="88">
                  <c:v>3006.6815144766147</c:v>
                </c:pt>
                <c:pt idx="89">
                  <c:v>2392.3444976076557</c:v>
                </c:pt>
                <c:pt idx="90">
                  <c:v>2896.8253968253971</c:v>
                </c:pt>
                <c:pt idx="91">
                  <c:v>2083.3333333333335</c:v>
                </c:pt>
                <c:pt idx="92">
                  <c:v>4430.3797468354433</c:v>
                </c:pt>
                <c:pt idx="93">
                  <c:v>3012.0481927710839</c:v>
                </c:pt>
                <c:pt idx="94">
                  <c:v>3662.5067824199673</c:v>
                </c:pt>
                <c:pt idx="95">
                  <c:v>4615.3846153846152</c:v>
                </c:pt>
                <c:pt idx="96">
                  <c:v>2820.5128205128203</c:v>
                </c:pt>
                <c:pt idx="97">
                  <c:v>4026.1701056869651</c:v>
                </c:pt>
                <c:pt idx="98">
                  <c:v>5593.9629990262902</c:v>
                </c:pt>
                <c:pt idx="99">
                  <c:v>2900</c:v>
                </c:pt>
                <c:pt idx="100">
                  <c:v>2045.0819672131149</c:v>
                </c:pt>
                <c:pt idx="101">
                  <c:v>1900</c:v>
                </c:pt>
                <c:pt idx="102">
                  <c:v>2356.6378633150039</c:v>
                </c:pt>
                <c:pt idx="103">
                  <c:v>4519.7740112994352</c:v>
                </c:pt>
                <c:pt idx="104">
                  <c:v>2317.0296322741879</c:v>
                </c:pt>
                <c:pt idx="105">
                  <c:v>1820.7185211021972</c:v>
                </c:pt>
                <c:pt idx="106">
                  <c:v>2459.0163934426228</c:v>
                </c:pt>
                <c:pt idx="107">
                  <c:v>1565.2173913043478</c:v>
                </c:pt>
                <c:pt idx="108">
                  <c:v>1713.6329017517135</c:v>
                </c:pt>
                <c:pt idx="109">
                  <c:v>2836.1695028361696</c:v>
                </c:pt>
                <c:pt idx="110">
                  <c:v>3000</c:v>
                </c:pt>
                <c:pt idx="111">
                  <c:v>2663.3333333333335</c:v>
                </c:pt>
                <c:pt idx="112">
                  <c:v>4526.3498221791142</c:v>
                </c:pt>
                <c:pt idx="113">
                  <c:v>2445.9459459459458</c:v>
                </c:pt>
                <c:pt idx="114">
                  <c:v>2417.4053182917005</c:v>
                </c:pt>
                <c:pt idx="115">
                  <c:v>2933.3333333333335</c:v>
                </c:pt>
                <c:pt idx="116">
                  <c:v>3258.2230623818523</c:v>
                </c:pt>
                <c:pt idx="117">
                  <c:v>3318.1357649442757</c:v>
                </c:pt>
                <c:pt idx="118">
                  <c:v>1253.1645569620252</c:v>
                </c:pt>
                <c:pt idx="119">
                  <c:v>3076.9230769230771</c:v>
                </c:pt>
                <c:pt idx="120">
                  <c:v>2125</c:v>
                </c:pt>
                <c:pt idx="121">
                  <c:v>2375</c:v>
                </c:pt>
                <c:pt idx="122">
                  <c:v>3947.3684210526317</c:v>
                </c:pt>
                <c:pt idx="123">
                  <c:v>3000</c:v>
                </c:pt>
                <c:pt idx="124">
                  <c:v>3684.2105263157896</c:v>
                </c:pt>
                <c:pt idx="125">
                  <c:v>2728.8514016373106</c:v>
                </c:pt>
                <c:pt idx="126">
                  <c:v>3098.4867278590918</c:v>
                </c:pt>
                <c:pt idx="127">
                  <c:v>2104.4813072542706</c:v>
                </c:pt>
                <c:pt idx="128">
                  <c:v>1961.7459538989701</c:v>
                </c:pt>
                <c:pt idx="129">
                  <c:v>4020.8995910949566</c:v>
                </c:pt>
                <c:pt idx="130">
                  <c:v>3265.3061224489797</c:v>
                </c:pt>
                <c:pt idx="131">
                  <c:v>2904.2045947117472</c:v>
                </c:pt>
                <c:pt idx="132">
                  <c:v>2010.6276030446647</c:v>
                </c:pt>
                <c:pt idx="133">
                  <c:v>1651.5869596438317</c:v>
                </c:pt>
                <c:pt idx="134">
                  <c:v>2071.4285714285716</c:v>
                </c:pt>
                <c:pt idx="135">
                  <c:v>3085.9271082734767</c:v>
                </c:pt>
                <c:pt idx="136">
                  <c:v>2284.8935892414152</c:v>
                </c:pt>
                <c:pt idx="137">
                  <c:v>2000</c:v>
                </c:pt>
                <c:pt idx="138">
                  <c:v>3164.5569620253164</c:v>
                </c:pt>
                <c:pt idx="139">
                  <c:v>1826.3096527025903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36-4C82-A886-4F8DF8A35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565935"/>
        <c:axId val="959567375"/>
      </c:scatterChart>
      <c:valAx>
        <c:axId val="959565935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567375"/>
        <c:crosses val="autoZero"/>
        <c:crossBetween val="midCat"/>
        <c:majorUnit val="5"/>
      </c:valAx>
      <c:valAx>
        <c:axId val="959567375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565935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147</xdr:row>
      <xdr:rowOff>76199</xdr:rowOff>
    </xdr:from>
    <xdr:to>
      <xdr:col>21</xdr:col>
      <xdr:colOff>123825</xdr:colOff>
      <xdr:row>179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54BD38-8F65-F202-DF11-7F93CAB5F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CC550-F52A-414A-A56F-B30456DCED65}">
  <dimension ref="A1:BH144"/>
  <sheetViews>
    <sheetView topLeftCell="F1" workbookViewId="0">
      <pane ySplit="1" topLeftCell="A122" activePane="bottomLeft" state="frozen"/>
      <selection pane="bottomLeft" activeCell="I143" sqref="I143"/>
    </sheetView>
  </sheetViews>
  <sheetFormatPr defaultRowHeight="15" x14ac:dyDescent="0.25"/>
  <cols>
    <col min="1" max="1" width="16" bestFit="1" customWidth="1"/>
    <col min="2" max="2" width="13.140625" customWidth="1"/>
    <col min="3" max="3" width="9.28515625" style="20" customWidth="1"/>
    <col min="4" max="4" width="11.85546875" style="12" customWidth="1"/>
    <col min="5" max="5" width="5.5703125" customWidth="1"/>
    <col min="6" max="6" width="30.140625" customWidth="1"/>
    <col min="7" max="7" width="11.85546875" style="12" customWidth="1"/>
    <col min="8" max="8" width="14.7109375" style="12" customWidth="1"/>
    <col min="9" max="9" width="12.85546875" style="16" customWidth="1"/>
    <col min="10" max="10" width="13.42578125" style="12" customWidth="1"/>
    <col min="11" max="11" width="13.28515625" style="12" customWidth="1"/>
    <col min="12" max="12" width="14.42578125" style="12" customWidth="1"/>
    <col min="13" max="13" width="11.140625" style="24" customWidth="1"/>
    <col min="14" max="14" width="8.28515625" style="27" customWidth="1"/>
    <col min="15" max="15" width="14.28515625" style="31" customWidth="1"/>
    <col min="16" max="16" width="10.7109375" style="31" bestFit="1" customWidth="1"/>
    <col min="17" max="17" width="10" style="12" customWidth="1"/>
    <col min="18" max="18" width="12" style="12" customWidth="1"/>
    <col min="19" max="19" width="11.85546875" style="35" customWidth="1"/>
    <col min="20" max="20" width="11.7109375" style="31" customWidth="1"/>
    <col min="21" max="21" width="8.7109375" style="4" customWidth="1"/>
    <col min="22" max="22" width="10.5703125" customWidth="1"/>
    <col min="23" max="23" width="40.7109375" customWidth="1"/>
    <col min="24" max="24" width="21.5703125" customWidth="1"/>
    <col min="25" max="25" width="6.85546875" customWidth="1"/>
    <col min="26" max="26" width="6.42578125" customWidth="1"/>
    <col min="27" max="27" width="5.42578125" customWidth="1"/>
    <col min="28" max="28" width="15.42578125" customWidth="1"/>
    <col min="29" max="29" width="12.42578125" customWidth="1"/>
  </cols>
  <sheetData>
    <row r="1" spans="1:60" x14ac:dyDescent="0.25">
      <c r="A1" s="1" t="s">
        <v>0</v>
      </c>
      <c r="B1" s="1" t="s">
        <v>1</v>
      </c>
      <c r="C1" s="19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23" t="s">
        <v>12</v>
      </c>
      <c r="N1" s="26" t="s">
        <v>13</v>
      </c>
      <c r="O1" s="30" t="s">
        <v>14</v>
      </c>
      <c r="P1" s="30" t="s">
        <v>15</v>
      </c>
      <c r="Q1" s="11" t="s">
        <v>16</v>
      </c>
      <c r="R1" s="11" t="s">
        <v>17</v>
      </c>
      <c r="S1" s="34" t="s">
        <v>18</v>
      </c>
      <c r="T1" s="30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25">
      <c r="A2" t="s">
        <v>166</v>
      </c>
      <c r="C2" s="20">
        <v>44456</v>
      </c>
      <c r="D2" s="12">
        <v>20000</v>
      </c>
      <c r="E2" t="s">
        <v>29</v>
      </c>
      <c r="F2" t="s">
        <v>30</v>
      </c>
      <c r="G2" s="12">
        <v>20000</v>
      </c>
      <c r="H2" s="12">
        <v>11000</v>
      </c>
      <c r="I2" s="16">
        <f t="shared" ref="I2:I33" si="0">H2/G2*100</f>
        <v>55.000000000000007</v>
      </c>
      <c r="J2" s="12">
        <v>0</v>
      </c>
      <c r="K2" s="12">
        <f t="shared" ref="K2:K33" si="1">G2-0</f>
        <v>20000</v>
      </c>
      <c r="L2" s="12">
        <v>0</v>
      </c>
      <c r="M2" s="24">
        <v>100</v>
      </c>
      <c r="N2" s="27">
        <v>165.520004</v>
      </c>
      <c r="O2" s="31">
        <v>0.38</v>
      </c>
      <c r="P2" s="31">
        <v>0.38</v>
      </c>
      <c r="Q2" s="12">
        <f t="shared" ref="Q2:Q33" si="2">K2/M2</f>
        <v>200</v>
      </c>
      <c r="R2" s="12">
        <f t="shared" ref="R2:R33" si="3">K2/O2</f>
        <v>52631.57894736842</v>
      </c>
      <c r="S2" s="35">
        <f t="shared" ref="S2:S33" si="4">K2/O2/43560</f>
        <v>1.2082547967715431</v>
      </c>
      <c r="T2" s="31">
        <v>100</v>
      </c>
      <c r="U2" s="5" t="s">
        <v>39</v>
      </c>
      <c r="V2" t="s">
        <v>167</v>
      </c>
      <c r="Y2">
        <v>0</v>
      </c>
      <c r="Z2">
        <v>0</v>
      </c>
      <c r="AA2" s="6" t="s">
        <v>31</v>
      </c>
    </row>
    <row r="3" spans="1:60" x14ac:dyDescent="0.25">
      <c r="A3" t="s">
        <v>45</v>
      </c>
      <c r="B3" t="s">
        <v>46</v>
      </c>
      <c r="C3" s="20">
        <v>44631</v>
      </c>
      <c r="D3" s="12">
        <v>8750</v>
      </c>
      <c r="E3" t="s">
        <v>29</v>
      </c>
      <c r="F3" t="s">
        <v>30</v>
      </c>
      <c r="G3" s="12">
        <v>8750</v>
      </c>
      <c r="H3" s="12">
        <v>5900</v>
      </c>
      <c r="I3" s="16">
        <f t="shared" si="0"/>
        <v>67.428571428571431</v>
      </c>
      <c r="J3" s="12">
        <v>2340</v>
      </c>
      <c r="K3" s="12">
        <f t="shared" si="1"/>
        <v>8750</v>
      </c>
      <c r="L3" s="12">
        <v>2340</v>
      </c>
      <c r="M3" s="24">
        <v>100.92277199999999</v>
      </c>
      <c r="N3" s="27">
        <v>146.300003</v>
      </c>
      <c r="O3" s="31">
        <v>0.39</v>
      </c>
      <c r="P3" s="31">
        <v>0.39</v>
      </c>
      <c r="Q3" s="12">
        <f t="shared" si="2"/>
        <v>86.699957072126409</v>
      </c>
      <c r="R3" s="12">
        <f t="shared" si="3"/>
        <v>22435.897435897434</v>
      </c>
      <c r="S3" s="35">
        <f t="shared" si="4"/>
        <v>0.51505733323915137</v>
      </c>
      <c r="T3" s="31">
        <v>118</v>
      </c>
      <c r="U3" s="5" t="s">
        <v>39</v>
      </c>
      <c r="V3" t="s">
        <v>47</v>
      </c>
      <c r="X3" t="s">
        <v>36</v>
      </c>
      <c r="Y3">
        <v>0</v>
      </c>
      <c r="Z3">
        <v>0</v>
      </c>
      <c r="AA3" s="6" t="s">
        <v>31</v>
      </c>
    </row>
    <row r="4" spans="1:60" x14ac:dyDescent="0.25">
      <c r="A4" t="s">
        <v>291</v>
      </c>
      <c r="C4" s="20">
        <v>44299</v>
      </c>
      <c r="D4" s="12">
        <v>7000</v>
      </c>
      <c r="E4" t="s">
        <v>29</v>
      </c>
      <c r="F4" t="s">
        <v>30</v>
      </c>
      <c r="G4" s="12">
        <v>7000</v>
      </c>
      <c r="H4" s="12">
        <v>1800</v>
      </c>
      <c r="I4" s="16">
        <f t="shared" si="0"/>
        <v>25.714285714285712</v>
      </c>
      <c r="J4" s="12">
        <v>3600</v>
      </c>
      <c r="K4" s="12">
        <f t="shared" si="1"/>
        <v>7000</v>
      </c>
      <c r="L4" s="12">
        <v>3600</v>
      </c>
      <c r="M4" s="24">
        <v>99</v>
      </c>
      <c r="N4" s="27">
        <v>264</v>
      </c>
      <c r="O4" s="31">
        <v>0.6</v>
      </c>
      <c r="P4" s="31">
        <v>0.6</v>
      </c>
      <c r="Q4" s="12">
        <f t="shared" si="2"/>
        <v>70.707070707070713</v>
      </c>
      <c r="R4" s="12">
        <f t="shared" si="3"/>
        <v>11666.666666666668</v>
      </c>
      <c r="S4" s="35">
        <f t="shared" si="4"/>
        <v>0.26782981328435879</v>
      </c>
      <c r="T4" s="31">
        <v>99</v>
      </c>
      <c r="U4" s="5" t="s">
        <v>39</v>
      </c>
      <c r="V4" t="s">
        <v>292</v>
      </c>
      <c r="X4" t="s">
        <v>293</v>
      </c>
      <c r="Y4">
        <v>0</v>
      </c>
      <c r="Z4">
        <v>0</v>
      </c>
      <c r="AA4" s="6" t="s">
        <v>31</v>
      </c>
    </row>
    <row r="5" spans="1:60" x14ac:dyDescent="0.25">
      <c r="A5" t="s">
        <v>289</v>
      </c>
      <c r="C5" s="20">
        <v>44720</v>
      </c>
      <c r="D5" s="12">
        <v>7000</v>
      </c>
      <c r="E5" t="s">
        <v>29</v>
      </c>
      <c r="F5" t="s">
        <v>30</v>
      </c>
      <c r="G5" s="12">
        <v>7000</v>
      </c>
      <c r="H5" s="12">
        <v>1500</v>
      </c>
      <c r="I5" s="16">
        <f t="shared" si="0"/>
        <v>21.428571428571427</v>
      </c>
      <c r="J5" s="12">
        <v>0</v>
      </c>
      <c r="K5" s="12">
        <f t="shared" si="1"/>
        <v>7000</v>
      </c>
      <c r="L5" s="12">
        <v>0</v>
      </c>
      <c r="M5" s="24">
        <v>99</v>
      </c>
      <c r="N5" s="27">
        <f>O5*43560/M5</f>
        <v>264</v>
      </c>
      <c r="O5" s="31">
        <v>0.6</v>
      </c>
      <c r="P5" s="31">
        <v>0.77</v>
      </c>
      <c r="Q5" s="12">
        <f t="shared" si="2"/>
        <v>70.707070707070713</v>
      </c>
      <c r="R5" s="12">
        <f t="shared" si="3"/>
        <v>11666.666666666668</v>
      </c>
      <c r="S5" s="35">
        <f t="shared" si="4"/>
        <v>0.26782981328435879</v>
      </c>
      <c r="T5" s="31">
        <v>0</v>
      </c>
      <c r="U5" s="5" t="s">
        <v>39</v>
      </c>
      <c r="V5" t="s">
        <v>290</v>
      </c>
      <c r="Y5">
        <v>0</v>
      </c>
      <c r="Z5">
        <v>0</v>
      </c>
      <c r="AA5" s="6" t="s">
        <v>31</v>
      </c>
    </row>
    <row r="6" spans="1:60" x14ac:dyDescent="0.25">
      <c r="A6" t="s">
        <v>79</v>
      </c>
      <c r="C6" s="20">
        <v>44816</v>
      </c>
      <c r="D6" s="12">
        <v>8000</v>
      </c>
      <c r="E6" t="s">
        <v>29</v>
      </c>
      <c r="F6" t="s">
        <v>30</v>
      </c>
      <c r="G6" s="12">
        <v>8000</v>
      </c>
      <c r="H6" s="12">
        <v>9900</v>
      </c>
      <c r="I6" s="16">
        <f t="shared" si="0"/>
        <v>123.75</v>
      </c>
      <c r="J6" s="12">
        <v>4560</v>
      </c>
      <c r="K6" s="12">
        <f t="shared" si="1"/>
        <v>8000</v>
      </c>
      <c r="L6" s="12">
        <v>4560</v>
      </c>
      <c r="M6" s="24">
        <v>165</v>
      </c>
      <c r="N6" s="27">
        <v>230.91999799999999</v>
      </c>
      <c r="O6" s="31">
        <v>0.87</v>
      </c>
      <c r="P6" s="31">
        <v>0.87</v>
      </c>
      <c r="Q6" s="12">
        <f t="shared" si="2"/>
        <v>48.484848484848484</v>
      </c>
      <c r="R6" s="12">
        <f t="shared" si="3"/>
        <v>9195.4022988505749</v>
      </c>
      <c r="S6" s="35">
        <f t="shared" si="4"/>
        <v>0.21109738978077536</v>
      </c>
      <c r="T6" s="31">
        <v>165</v>
      </c>
      <c r="U6" s="5" t="s">
        <v>77</v>
      </c>
      <c r="V6" t="s">
        <v>80</v>
      </c>
      <c r="X6" t="s">
        <v>44</v>
      </c>
      <c r="Y6">
        <v>0</v>
      </c>
      <c r="Z6">
        <v>1</v>
      </c>
      <c r="AA6" s="6" t="s">
        <v>31</v>
      </c>
    </row>
    <row r="7" spans="1:60" x14ac:dyDescent="0.25">
      <c r="A7" t="s">
        <v>191</v>
      </c>
      <c r="C7" s="20">
        <v>44944</v>
      </c>
      <c r="D7" s="12">
        <v>9500</v>
      </c>
      <c r="E7" t="s">
        <v>29</v>
      </c>
      <c r="F7" t="s">
        <v>30</v>
      </c>
      <c r="G7" s="12">
        <v>9500</v>
      </c>
      <c r="H7" s="12">
        <v>2000</v>
      </c>
      <c r="I7" s="16">
        <f t="shared" si="0"/>
        <v>21.052631578947366</v>
      </c>
      <c r="J7" s="12">
        <v>0</v>
      </c>
      <c r="K7" s="12">
        <f t="shared" si="1"/>
        <v>9500</v>
      </c>
      <c r="L7" s="12">
        <v>0</v>
      </c>
      <c r="M7" s="24">
        <v>183</v>
      </c>
      <c r="N7" s="27">
        <v>2080</v>
      </c>
      <c r="O7" s="31">
        <v>0.87</v>
      </c>
      <c r="P7" s="31">
        <v>0.87</v>
      </c>
      <c r="Q7" s="12">
        <f t="shared" si="2"/>
        <v>51.912568306010932</v>
      </c>
      <c r="R7" s="12">
        <f t="shared" si="3"/>
        <v>10919.540229885057</v>
      </c>
      <c r="S7" s="35">
        <f t="shared" si="4"/>
        <v>0.25067815036467073</v>
      </c>
      <c r="T7" s="31">
        <v>183</v>
      </c>
      <c r="U7" s="5" t="s">
        <v>39</v>
      </c>
      <c r="V7" t="s">
        <v>192</v>
      </c>
      <c r="Y7">
        <v>1</v>
      </c>
      <c r="Z7">
        <v>1</v>
      </c>
      <c r="AA7" s="6" t="s">
        <v>31</v>
      </c>
    </row>
    <row r="8" spans="1:60" x14ac:dyDescent="0.25">
      <c r="A8" t="s">
        <v>207</v>
      </c>
      <c r="C8" s="20">
        <v>44764</v>
      </c>
      <c r="D8" s="12">
        <v>11000</v>
      </c>
      <c r="E8" t="s">
        <v>29</v>
      </c>
      <c r="F8" t="s">
        <v>30</v>
      </c>
      <c r="G8" s="12">
        <v>11000</v>
      </c>
      <c r="H8" s="12">
        <v>7500</v>
      </c>
      <c r="I8" s="16">
        <f t="shared" si="0"/>
        <v>68.181818181818173</v>
      </c>
      <c r="J8" s="12">
        <v>6300</v>
      </c>
      <c r="K8" s="12">
        <f t="shared" si="1"/>
        <v>11000</v>
      </c>
      <c r="L8" s="12">
        <v>6300</v>
      </c>
      <c r="M8" s="24">
        <v>160</v>
      </c>
      <c r="N8" s="27">
        <v>288</v>
      </c>
      <c r="O8" s="31">
        <v>1.06</v>
      </c>
      <c r="P8" s="31">
        <v>1.06</v>
      </c>
      <c r="Q8" s="12">
        <f t="shared" si="2"/>
        <v>68.75</v>
      </c>
      <c r="R8" s="12">
        <f t="shared" si="3"/>
        <v>10377.358490566037</v>
      </c>
      <c r="S8" s="35">
        <f t="shared" si="4"/>
        <v>0.23823137030684199</v>
      </c>
      <c r="T8" s="31">
        <v>160</v>
      </c>
      <c r="U8" s="5" t="s">
        <v>34</v>
      </c>
      <c r="V8" t="s">
        <v>208</v>
      </c>
      <c r="X8" t="s">
        <v>200</v>
      </c>
      <c r="Y8">
        <v>0</v>
      </c>
      <c r="Z8">
        <v>1</v>
      </c>
      <c r="AA8" s="6" t="s">
        <v>31</v>
      </c>
    </row>
    <row r="9" spans="1:60" x14ac:dyDescent="0.25">
      <c r="A9" t="s">
        <v>93</v>
      </c>
      <c r="C9" s="20">
        <v>44999</v>
      </c>
      <c r="D9" s="12">
        <v>7500</v>
      </c>
      <c r="E9" t="s">
        <v>29</v>
      </c>
      <c r="F9" t="s">
        <v>30</v>
      </c>
      <c r="G9" s="12">
        <v>7500</v>
      </c>
      <c r="H9" s="12">
        <v>5000</v>
      </c>
      <c r="I9" s="16">
        <f t="shared" si="0"/>
        <v>66.666666666666657</v>
      </c>
      <c r="J9" s="12">
        <v>7095</v>
      </c>
      <c r="K9" s="12">
        <f t="shared" si="1"/>
        <v>7500</v>
      </c>
      <c r="L9" s="12">
        <v>7095</v>
      </c>
      <c r="M9" s="24">
        <v>215</v>
      </c>
      <c r="N9" s="27">
        <f>O9*43560/M9</f>
        <v>214.76093023255817</v>
      </c>
      <c r="O9" s="31">
        <v>1.06</v>
      </c>
      <c r="P9" s="31">
        <v>1.22</v>
      </c>
      <c r="Q9" s="12">
        <f t="shared" si="2"/>
        <v>34.883720930232556</v>
      </c>
      <c r="R9" s="12">
        <f t="shared" si="3"/>
        <v>7075.4716981132069</v>
      </c>
      <c r="S9" s="35">
        <f t="shared" si="4"/>
        <v>0.16243047975466499</v>
      </c>
      <c r="T9" s="31">
        <v>0</v>
      </c>
      <c r="U9" s="5" t="s">
        <v>77</v>
      </c>
      <c r="V9" t="s">
        <v>94</v>
      </c>
      <c r="X9" t="s">
        <v>92</v>
      </c>
      <c r="Y9">
        <v>0</v>
      </c>
      <c r="Z9">
        <v>1</v>
      </c>
      <c r="AA9" s="6" t="s">
        <v>31</v>
      </c>
    </row>
    <row r="10" spans="1:60" x14ac:dyDescent="0.25">
      <c r="A10" t="s">
        <v>135</v>
      </c>
      <c r="B10" t="s">
        <v>136</v>
      </c>
      <c r="C10" s="20">
        <v>44930</v>
      </c>
      <c r="D10" s="12">
        <v>9500</v>
      </c>
      <c r="E10" t="s">
        <v>29</v>
      </c>
      <c r="F10" t="s">
        <v>30</v>
      </c>
      <c r="G10" s="12">
        <v>9500</v>
      </c>
      <c r="H10" s="12">
        <v>2400</v>
      </c>
      <c r="I10" s="16">
        <f t="shared" si="0"/>
        <v>25.263157894736842</v>
      </c>
      <c r="J10" s="12">
        <v>0</v>
      </c>
      <c r="K10" s="12">
        <f t="shared" si="1"/>
        <v>9500</v>
      </c>
      <c r="L10" s="12">
        <v>0</v>
      </c>
      <c r="M10" s="24">
        <v>250</v>
      </c>
      <c r="N10" s="27">
        <f>O10*43560/M10</f>
        <v>184.69440000000003</v>
      </c>
      <c r="O10" s="31">
        <v>1.06</v>
      </c>
      <c r="P10" s="31">
        <f>1.06+0.19</f>
        <v>1.25</v>
      </c>
      <c r="Q10" s="12">
        <f t="shared" si="2"/>
        <v>38</v>
      </c>
      <c r="R10" s="12">
        <f t="shared" si="3"/>
        <v>8962.2641509433961</v>
      </c>
      <c r="S10" s="35">
        <f t="shared" si="4"/>
        <v>0.205745274355909</v>
      </c>
      <c r="T10" s="31">
        <v>0</v>
      </c>
      <c r="U10" s="5" t="s">
        <v>39</v>
      </c>
      <c r="V10" t="s">
        <v>137</v>
      </c>
      <c r="Y10">
        <v>0</v>
      </c>
      <c r="Z10">
        <v>0</v>
      </c>
      <c r="AA10" s="6" t="s">
        <v>31</v>
      </c>
    </row>
    <row r="11" spans="1:60" x14ac:dyDescent="0.25">
      <c r="A11" t="s">
        <v>124</v>
      </c>
      <c r="C11" s="20">
        <v>44355</v>
      </c>
      <c r="D11" s="12">
        <v>8000</v>
      </c>
      <c r="E11" t="s">
        <v>29</v>
      </c>
      <c r="F11" t="s">
        <v>30</v>
      </c>
      <c r="G11" s="12">
        <v>8000</v>
      </c>
      <c r="H11" s="12">
        <v>3400</v>
      </c>
      <c r="I11" s="16">
        <f t="shared" si="0"/>
        <v>42.5</v>
      </c>
      <c r="J11" s="12">
        <v>7600</v>
      </c>
      <c r="K11" s="12">
        <f t="shared" si="1"/>
        <v>8000</v>
      </c>
      <c r="L11" s="12">
        <v>7600</v>
      </c>
      <c r="M11" s="24">
        <v>233</v>
      </c>
      <c r="N11" s="27">
        <v>248</v>
      </c>
      <c r="O11" s="31">
        <v>1.32</v>
      </c>
      <c r="P11" s="31">
        <v>1.32</v>
      </c>
      <c r="Q11" s="12">
        <f t="shared" si="2"/>
        <v>34.334763948497852</v>
      </c>
      <c r="R11" s="12">
        <f t="shared" si="3"/>
        <v>6060.6060606060601</v>
      </c>
      <c r="S11" s="35">
        <f t="shared" si="4"/>
        <v>0.13913237053732921</v>
      </c>
      <c r="T11" s="31">
        <v>233</v>
      </c>
      <c r="U11" s="5" t="s">
        <v>34</v>
      </c>
      <c r="V11" t="s">
        <v>125</v>
      </c>
      <c r="X11" t="s">
        <v>109</v>
      </c>
      <c r="Y11">
        <v>0</v>
      </c>
      <c r="Z11">
        <v>1</v>
      </c>
      <c r="AA11" s="6" t="s">
        <v>31</v>
      </c>
    </row>
    <row r="12" spans="1:60" x14ac:dyDescent="0.25">
      <c r="A12" t="s">
        <v>133</v>
      </c>
      <c r="C12" s="20">
        <v>44314</v>
      </c>
      <c r="D12" s="12">
        <v>9000</v>
      </c>
      <c r="E12" t="s">
        <v>29</v>
      </c>
      <c r="F12" t="s">
        <v>30</v>
      </c>
      <c r="G12" s="12">
        <v>9000</v>
      </c>
      <c r="H12" s="12">
        <v>3700</v>
      </c>
      <c r="I12" s="16">
        <f t="shared" si="0"/>
        <v>41.111111111111107</v>
      </c>
      <c r="J12" s="12">
        <v>0</v>
      </c>
      <c r="K12" s="12">
        <f t="shared" si="1"/>
        <v>9000</v>
      </c>
      <c r="L12" s="12">
        <v>0</v>
      </c>
      <c r="M12" s="24">
        <v>150</v>
      </c>
      <c r="N12" s="27">
        <v>358</v>
      </c>
      <c r="O12" s="31">
        <v>1.35</v>
      </c>
      <c r="P12" s="31">
        <v>1.35</v>
      </c>
      <c r="Q12" s="12">
        <f t="shared" si="2"/>
        <v>60</v>
      </c>
      <c r="R12" s="12">
        <f t="shared" si="3"/>
        <v>6666.6666666666661</v>
      </c>
      <c r="S12" s="35">
        <f t="shared" si="4"/>
        <v>0.15304560759106212</v>
      </c>
      <c r="T12" s="31">
        <v>150</v>
      </c>
      <c r="U12" s="5" t="s">
        <v>39</v>
      </c>
      <c r="V12" t="s">
        <v>134</v>
      </c>
      <c r="Y12">
        <v>0</v>
      </c>
      <c r="Z12">
        <v>0</v>
      </c>
      <c r="AA12" s="6" t="s">
        <v>31</v>
      </c>
    </row>
    <row r="13" spans="1:60" x14ac:dyDescent="0.25">
      <c r="A13" t="s">
        <v>203</v>
      </c>
      <c r="C13" s="20">
        <v>44980</v>
      </c>
      <c r="D13" s="12">
        <v>9000</v>
      </c>
      <c r="E13" t="s">
        <v>29</v>
      </c>
      <c r="F13" t="s">
        <v>30</v>
      </c>
      <c r="G13" s="12">
        <v>9000</v>
      </c>
      <c r="H13" s="12">
        <v>11400</v>
      </c>
      <c r="I13" s="16">
        <f t="shared" si="0"/>
        <v>126.66666666666666</v>
      </c>
      <c r="J13" s="12">
        <v>8200</v>
      </c>
      <c r="K13" s="12">
        <f t="shared" si="1"/>
        <v>9000</v>
      </c>
      <c r="L13" s="12">
        <v>8200</v>
      </c>
      <c r="M13" s="24">
        <v>156</v>
      </c>
      <c r="N13" s="27">
        <v>402</v>
      </c>
      <c r="O13" s="31">
        <v>1.44</v>
      </c>
      <c r="P13" s="31">
        <v>1.44</v>
      </c>
      <c r="Q13" s="12">
        <f t="shared" si="2"/>
        <v>57.692307692307693</v>
      </c>
      <c r="R13" s="12">
        <f t="shared" si="3"/>
        <v>6250</v>
      </c>
      <c r="S13" s="35">
        <f t="shared" si="4"/>
        <v>0.14348025711662074</v>
      </c>
      <c r="T13" s="31">
        <v>156</v>
      </c>
      <c r="U13" s="5" t="s">
        <v>34</v>
      </c>
      <c r="V13" t="s">
        <v>204</v>
      </c>
      <c r="X13" t="s">
        <v>200</v>
      </c>
      <c r="Y13">
        <v>1</v>
      </c>
      <c r="Z13">
        <v>0</v>
      </c>
      <c r="AA13" s="6" t="s">
        <v>31</v>
      </c>
    </row>
    <row r="14" spans="1:60" x14ac:dyDescent="0.25">
      <c r="A14" t="s">
        <v>201</v>
      </c>
      <c r="C14" s="20">
        <v>44994</v>
      </c>
      <c r="D14" s="12">
        <v>4500</v>
      </c>
      <c r="E14" t="s">
        <v>29</v>
      </c>
      <c r="F14" t="s">
        <v>30</v>
      </c>
      <c r="G14" s="12">
        <v>4500</v>
      </c>
      <c r="H14" s="12">
        <v>11200</v>
      </c>
      <c r="I14" s="16">
        <f t="shared" si="0"/>
        <v>248.88888888888889</v>
      </c>
      <c r="J14" s="12">
        <v>0</v>
      </c>
      <c r="K14" s="12">
        <f t="shared" si="1"/>
        <v>4500</v>
      </c>
      <c r="L14" s="12">
        <v>0</v>
      </c>
      <c r="M14" s="24">
        <v>172</v>
      </c>
      <c r="N14" s="27">
        <f>O14*43560/M14</f>
        <v>364.68837209302325</v>
      </c>
      <c r="O14" s="31">
        <v>1.44</v>
      </c>
      <c r="P14" s="31">
        <v>1.57</v>
      </c>
      <c r="Q14" s="12">
        <f t="shared" si="2"/>
        <v>26.162790697674417</v>
      </c>
      <c r="R14" s="12">
        <f t="shared" si="3"/>
        <v>3125</v>
      </c>
      <c r="S14" s="35">
        <f t="shared" si="4"/>
        <v>7.174012855831037E-2</v>
      </c>
      <c r="T14" s="31">
        <v>0</v>
      </c>
      <c r="U14" s="5" t="s">
        <v>39</v>
      </c>
      <c r="V14" t="s">
        <v>202</v>
      </c>
      <c r="Y14">
        <v>0</v>
      </c>
      <c r="Z14">
        <v>0</v>
      </c>
      <c r="AA14" s="6" t="s">
        <v>31</v>
      </c>
    </row>
    <row r="15" spans="1:60" x14ac:dyDescent="0.25">
      <c r="A15" t="s">
        <v>71</v>
      </c>
      <c r="C15" s="20">
        <v>44314</v>
      </c>
      <c r="D15" s="12">
        <v>30000</v>
      </c>
      <c r="E15" t="s">
        <v>29</v>
      </c>
      <c r="F15" t="s">
        <v>30</v>
      </c>
      <c r="G15" s="12">
        <v>30000</v>
      </c>
      <c r="H15" s="12">
        <v>6700</v>
      </c>
      <c r="I15" s="16">
        <f t="shared" si="0"/>
        <v>22.333333333333332</v>
      </c>
      <c r="J15" s="12">
        <v>0</v>
      </c>
      <c r="K15" s="12">
        <f t="shared" si="1"/>
        <v>30000</v>
      </c>
      <c r="L15" s="12">
        <v>0</v>
      </c>
      <c r="M15" s="24">
        <v>161</v>
      </c>
      <c r="N15" s="27">
        <v>516.76000999999997</v>
      </c>
      <c r="O15" s="31">
        <v>1.91</v>
      </c>
      <c r="P15" s="31">
        <v>1.91</v>
      </c>
      <c r="Q15" s="12">
        <f t="shared" si="2"/>
        <v>186.33540372670808</v>
      </c>
      <c r="R15" s="12">
        <f t="shared" si="3"/>
        <v>15706.806282722513</v>
      </c>
      <c r="S15" s="35">
        <f t="shared" si="4"/>
        <v>0.36057865662815686</v>
      </c>
      <c r="T15" s="31">
        <v>161</v>
      </c>
      <c r="U15" s="5" t="s">
        <v>39</v>
      </c>
      <c r="V15" t="s">
        <v>72</v>
      </c>
      <c r="Y15">
        <v>0</v>
      </c>
      <c r="Z15">
        <v>0</v>
      </c>
      <c r="AA15" s="6" t="s">
        <v>31</v>
      </c>
    </row>
    <row r="16" spans="1:60" x14ac:dyDescent="0.25">
      <c r="A16" t="s">
        <v>388</v>
      </c>
      <c r="B16" t="s">
        <v>389</v>
      </c>
      <c r="C16" s="20">
        <v>44470</v>
      </c>
      <c r="D16" s="12">
        <v>12500</v>
      </c>
      <c r="E16" t="s">
        <v>29</v>
      </c>
      <c r="F16" t="s">
        <v>30</v>
      </c>
      <c r="G16" s="12">
        <v>12500</v>
      </c>
      <c r="H16" s="12">
        <v>4700</v>
      </c>
      <c r="I16" s="16">
        <f t="shared" si="0"/>
        <v>37.6</v>
      </c>
      <c r="J16" s="12">
        <v>10300</v>
      </c>
      <c r="K16" s="12">
        <f t="shared" si="1"/>
        <v>12500</v>
      </c>
      <c r="L16" s="12">
        <v>10300</v>
      </c>
      <c r="M16" s="24">
        <v>189.4</v>
      </c>
      <c r="N16" s="27">
        <v>426.35998499999999</v>
      </c>
      <c r="O16" s="31">
        <v>2</v>
      </c>
      <c r="P16" s="31">
        <v>2</v>
      </c>
      <c r="Q16" s="12">
        <f t="shared" si="2"/>
        <v>65.99788806758184</v>
      </c>
      <c r="R16" s="12">
        <f t="shared" si="3"/>
        <v>6250</v>
      </c>
      <c r="S16" s="35">
        <f t="shared" si="4"/>
        <v>0.14348025711662074</v>
      </c>
      <c r="T16" s="31">
        <v>189.4</v>
      </c>
      <c r="U16" s="5" t="s">
        <v>39</v>
      </c>
      <c r="V16" t="s">
        <v>390</v>
      </c>
      <c r="X16" t="s">
        <v>376</v>
      </c>
      <c r="Y16">
        <v>0</v>
      </c>
      <c r="Z16">
        <v>0</v>
      </c>
      <c r="AA16" s="6" t="s">
        <v>31</v>
      </c>
    </row>
    <row r="17" spans="1:29" x14ac:dyDescent="0.25">
      <c r="A17" t="s">
        <v>147</v>
      </c>
      <c r="B17" t="s">
        <v>148</v>
      </c>
      <c r="C17" s="20">
        <v>44390</v>
      </c>
      <c r="D17" s="12">
        <v>23000</v>
      </c>
      <c r="E17" t="s">
        <v>29</v>
      </c>
      <c r="F17" t="s">
        <v>32</v>
      </c>
      <c r="G17" s="12">
        <v>23000</v>
      </c>
      <c r="H17" s="12">
        <v>6100</v>
      </c>
      <c r="I17" s="16">
        <f t="shared" si="0"/>
        <v>26.521739130434785</v>
      </c>
      <c r="J17" s="12">
        <v>0</v>
      </c>
      <c r="K17" s="12">
        <f t="shared" si="1"/>
        <v>23000</v>
      </c>
      <c r="L17" s="12">
        <v>0</v>
      </c>
      <c r="M17" s="24">
        <v>350</v>
      </c>
      <c r="N17" s="27">
        <f>O17*43560/M17</f>
        <v>252.64799999999997</v>
      </c>
      <c r="O17" s="48">
        <v>2.0299999999999998</v>
      </c>
      <c r="P17" s="31">
        <v>2.29</v>
      </c>
      <c r="Q17" s="12">
        <f t="shared" si="2"/>
        <v>65.714285714285708</v>
      </c>
      <c r="R17" s="12">
        <f t="shared" si="3"/>
        <v>11330.049261083745</v>
      </c>
      <c r="S17" s="35">
        <f t="shared" si="4"/>
        <v>0.26010214097988393</v>
      </c>
      <c r="T17" s="31">
        <v>350</v>
      </c>
      <c r="U17" s="5" t="s">
        <v>39</v>
      </c>
      <c r="V17" t="s">
        <v>149</v>
      </c>
      <c r="W17" t="s">
        <v>150</v>
      </c>
      <c r="Y17">
        <v>0</v>
      </c>
      <c r="Z17">
        <v>0</v>
      </c>
      <c r="AA17" s="6" t="s">
        <v>31</v>
      </c>
    </row>
    <row r="18" spans="1:29" x14ac:dyDescent="0.25">
      <c r="A18" t="s">
        <v>318</v>
      </c>
      <c r="B18" t="s">
        <v>319</v>
      </c>
      <c r="C18" s="20">
        <v>44708</v>
      </c>
      <c r="D18" s="12">
        <v>12500</v>
      </c>
      <c r="E18" t="s">
        <v>29</v>
      </c>
      <c r="F18" t="s">
        <v>30</v>
      </c>
      <c r="G18" s="12">
        <v>12500</v>
      </c>
      <c r="H18" s="12">
        <v>3800</v>
      </c>
      <c r="I18" s="16">
        <f t="shared" si="0"/>
        <v>30.4</v>
      </c>
      <c r="J18" s="12">
        <v>0</v>
      </c>
      <c r="K18" s="12">
        <f t="shared" si="1"/>
        <v>12500</v>
      </c>
      <c r="L18" s="12">
        <v>0</v>
      </c>
      <c r="M18" s="24">
        <v>556</v>
      </c>
      <c r="N18" s="27">
        <f>O18*43560/M18</f>
        <v>151.98992805755395</v>
      </c>
      <c r="O18" s="31">
        <v>1.94</v>
      </c>
      <c r="P18" s="31">
        <v>2.36</v>
      </c>
      <c r="Q18" s="12">
        <f t="shared" si="2"/>
        <v>22.482014388489208</v>
      </c>
      <c r="R18" s="12">
        <f t="shared" si="3"/>
        <v>6443.2989690721652</v>
      </c>
      <c r="S18" s="35">
        <f t="shared" si="4"/>
        <v>0.14791779084187706</v>
      </c>
      <c r="T18" s="31">
        <v>0</v>
      </c>
      <c r="U18" s="5" t="s">
        <v>39</v>
      </c>
      <c r="V18" t="s">
        <v>320</v>
      </c>
      <c r="Y18">
        <v>0</v>
      </c>
      <c r="Z18">
        <v>0</v>
      </c>
      <c r="AA18" s="6" t="s">
        <v>31</v>
      </c>
    </row>
    <row r="19" spans="1:29" x14ac:dyDescent="0.25">
      <c r="A19" t="s">
        <v>142</v>
      </c>
      <c r="C19" s="20">
        <v>44319</v>
      </c>
      <c r="D19" s="12">
        <v>13000</v>
      </c>
      <c r="E19" t="s">
        <v>29</v>
      </c>
      <c r="F19" t="s">
        <v>32</v>
      </c>
      <c r="G19" s="12">
        <v>13000</v>
      </c>
      <c r="H19" s="12">
        <v>6600</v>
      </c>
      <c r="I19" s="16">
        <f t="shared" si="0"/>
        <v>50.769230769230766</v>
      </c>
      <c r="J19" s="12">
        <v>0</v>
      </c>
      <c r="K19" s="12">
        <f t="shared" si="1"/>
        <v>13000</v>
      </c>
      <c r="L19" s="12">
        <v>0</v>
      </c>
      <c r="M19" s="24">
        <v>330</v>
      </c>
      <c r="N19" s="27">
        <f>O19*43560/M19</f>
        <v>290.40000000000003</v>
      </c>
      <c r="O19" s="48">
        <v>2.2000000000000002</v>
      </c>
      <c r="P19" s="31">
        <v>2.46</v>
      </c>
      <c r="Q19" s="12">
        <f t="shared" si="2"/>
        <v>39.393939393939391</v>
      </c>
      <c r="R19" s="12">
        <f t="shared" si="3"/>
        <v>5909.090909090909</v>
      </c>
      <c r="S19" s="35">
        <f t="shared" si="4"/>
        <v>0.13565406127389598</v>
      </c>
      <c r="T19" s="31">
        <v>165</v>
      </c>
      <c r="U19" s="5" t="s">
        <v>39</v>
      </c>
      <c r="V19" t="s">
        <v>143</v>
      </c>
      <c r="W19" t="s">
        <v>144</v>
      </c>
      <c r="Y19">
        <v>0</v>
      </c>
      <c r="Z19">
        <v>0</v>
      </c>
      <c r="AA19" s="6" t="s">
        <v>31</v>
      </c>
    </row>
    <row r="20" spans="1:29" x14ac:dyDescent="0.25">
      <c r="A20" t="s">
        <v>129</v>
      </c>
      <c r="C20" s="20">
        <v>44316</v>
      </c>
      <c r="D20" s="12">
        <v>18000</v>
      </c>
      <c r="E20" t="s">
        <v>29</v>
      </c>
      <c r="F20" t="s">
        <v>32</v>
      </c>
      <c r="G20" s="12">
        <v>18000</v>
      </c>
      <c r="H20" s="12">
        <v>7400</v>
      </c>
      <c r="I20" s="16">
        <f t="shared" si="0"/>
        <v>41.111111111111107</v>
      </c>
      <c r="J20" s="12">
        <v>0</v>
      </c>
      <c r="K20" s="12">
        <f t="shared" si="1"/>
        <v>18000</v>
      </c>
      <c r="L20" s="12">
        <v>0</v>
      </c>
      <c r="M20" s="24">
        <v>300</v>
      </c>
      <c r="N20" s="27">
        <f>O20*43560/M20</f>
        <v>316.536</v>
      </c>
      <c r="O20" s="31">
        <v>2.1800000000000002</v>
      </c>
      <c r="P20" s="31">
        <v>2.7</v>
      </c>
      <c r="Q20" s="12">
        <f t="shared" si="2"/>
        <v>60</v>
      </c>
      <c r="R20" s="12">
        <f t="shared" si="3"/>
        <v>8256.880733944954</v>
      </c>
      <c r="S20" s="35">
        <f t="shared" si="4"/>
        <v>0.18955189931003108</v>
      </c>
      <c r="T20" s="31">
        <v>0</v>
      </c>
      <c r="U20" s="5" t="s">
        <v>39</v>
      </c>
      <c r="V20" t="s">
        <v>130</v>
      </c>
      <c r="W20" t="s">
        <v>131</v>
      </c>
      <c r="Y20">
        <v>0</v>
      </c>
      <c r="Z20">
        <v>0</v>
      </c>
      <c r="AA20" s="6" t="s">
        <v>132</v>
      </c>
    </row>
    <row r="21" spans="1:29" x14ac:dyDescent="0.25">
      <c r="A21" t="s">
        <v>267</v>
      </c>
      <c r="C21" s="20">
        <v>44757</v>
      </c>
      <c r="D21" s="12">
        <v>24000</v>
      </c>
      <c r="E21" t="s">
        <v>29</v>
      </c>
      <c r="F21" t="s">
        <v>30</v>
      </c>
      <c r="G21" s="12">
        <v>24000</v>
      </c>
      <c r="H21" s="12">
        <v>7500</v>
      </c>
      <c r="I21" s="16">
        <f t="shared" si="0"/>
        <v>31.25</v>
      </c>
      <c r="J21" s="12">
        <v>14174</v>
      </c>
      <c r="K21" s="12">
        <f t="shared" si="1"/>
        <v>24000</v>
      </c>
      <c r="L21" s="12">
        <v>14174</v>
      </c>
      <c r="M21" s="24">
        <v>206</v>
      </c>
      <c r="N21" s="27">
        <v>672</v>
      </c>
      <c r="O21" s="31">
        <v>3.18</v>
      </c>
      <c r="P21" s="31">
        <v>3.18</v>
      </c>
      <c r="Q21" s="12">
        <f t="shared" si="2"/>
        <v>116.50485436893204</v>
      </c>
      <c r="R21" s="12">
        <f t="shared" si="3"/>
        <v>7547.169811320754</v>
      </c>
      <c r="S21" s="35">
        <f t="shared" si="4"/>
        <v>0.17325917840497598</v>
      </c>
      <c r="T21" s="31">
        <v>206</v>
      </c>
      <c r="U21" s="5" t="s">
        <v>39</v>
      </c>
      <c r="V21" t="s">
        <v>268</v>
      </c>
      <c r="X21" t="s">
        <v>44</v>
      </c>
      <c r="Y21">
        <v>0</v>
      </c>
      <c r="Z21">
        <v>0</v>
      </c>
      <c r="AA21" s="6" t="s">
        <v>31</v>
      </c>
    </row>
    <row r="22" spans="1:29" x14ac:dyDescent="0.25">
      <c r="A22" t="s">
        <v>230</v>
      </c>
      <c r="C22" s="20">
        <v>44433</v>
      </c>
      <c r="D22" s="12">
        <v>15000</v>
      </c>
      <c r="E22" t="s">
        <v>29</v>
      </c>
      <c r="F22" t="s">
        <v>30</v>
      </c>
      <c r="G22" s="12">
        <v>15000</v>
      </c>
      <c r="H22" s="12">
        <v>5400</v>
      </c>
      <c r="I22" s="16">
        <f t="shared" si="0"/>
        <v>36</v>
      </c>
      <c r="J22" s="12">
        <v>0</v>
      </c>
      <c r="K22" s="12">
        <f t="shared" si="1"/>
        <v>15000</v>
      </c>
      <c r="L22" s="12">
        <v>0</v>
      </c>
      <c r="M22" s="24">
        <v>325</v>
      </c>
      <c r="N22" s="27">
        <v>438</v>
      </c>
      <c r="O22" s="31">
        <v>3.33</v>
      </c>
      <c r="P22" s="31">
        <v>3.33</v>
      </c>
      <c r="Q22" s="12">
        <f t="shared" si="2"/>
        <v>46.153846153846153</v>
      </c>
      <c r="R22" s="12">
        <f t="shared" si="3"/>
        <v>4504.5045045045044</v>
      </c>
      <c r="S22" s="35">
        <f t="shared" si="4"/>
        <v>0.10340919431828523</v>
      </c>
      <c r="T22" s="31">
        <v>325</v>
      </c>
      <c r="U22" s="5" t="s">
        <v>39</v>
      </c>
      <c r="V22" t="s">
        <v>231</v>
      </c>
      <c r="Y22">
        <v>0</v>
      </c>
      <c r="Z22">
        <v>0</v>
      </c>
      <c r="AA22" s="6" t="s">
        <v>31</v>
      </c>
    </row>
    <row r="23" spans="1:29" s="59" customFormat="1" x14ac:dyDescent="0.25">
      <c r="A23" t="s">
        <v>329</v>
      </c>
      <c r="B23"/>
      <c r="C23" s="20">
        <v>44382</v>
      </c>
      <c r="D23" s="12">
        <v>15000</v>
      </c>
      <c r="E23" t="s">
        <v>171</v>
      </c>
      <c r="F23" t="s">
        <v>32</v>
      </c>
      <c r="G23" s="12">
        <v>15000</v>
      </c>
      <c r="H23" s="12">
        <v>9100</v>
      </c>
      <c r="I23" s="16">
        <f t="shared" si="0"/>
        <v>60.666666666666671</v>
      </c>
      <c r="J23" s="12">
        <v>5220</v>
      </c>
      <c r="K23" s="12">
        <f t="shared" si="1"/>
        <v>15000</v>
      </c>
      <c r="L23" s="12">
        <v>5220</v>
      </c>
      <c r="M23" s="24">
        <v>842</v>
      </c>
      <c r="N23" s="27">
        <f>O23*43560/M23</f>
        <v>147.44180522565321</v>
      </c>
      <c r="O23" s="48">
        <v>2.85</v>
      </c>
      <c r="P23" s="31">
        <v>3.5</v>
      </c>
      <c r="Q23" s="12">
        <f t="shared" si="2"/>
        <v>17.814726840855108</v>
      </c>
      <c r="R23" s="12">
        <f t="shared" si="3"/>
        <v>5263.1578947368416</v>
      </c>
      <c r="S23" s="35">
        <f t="shared" si="4"/>
        <v>0.1208254796771543</v>
      </c>
      <c r="T23" s="31">
        <v>164</v>
      </c>
      <c r="U23" s="5" t="s">
        <v>39</v>
      </c>
      <c r="V23" t="s">
        <v>330</v>
      </c>
      <c r="W23" t="s">
        <v>331</v>
      </c>
      <c r="X23"/>
      <c r="Y23">
        <v>1</v>
      </c>
      <c r="Z23">
        <v>1</v>
      </c>
      <c r="AA23" s="6" t="s">
        <v>31</v>
      </c>
      <c r="AB23"/>
      <c r="AC23"/>
    </row>
    <row r="24" spans="1:29" x14ac:dyDescent="0.25">
      <c r="A24" t="s">
        <v>329</v>
      </c>
      <c r="C24" s="20">
        <v>44722</v>
      </c>
      <c r="D24" s="12">
        <v>23500</v>
      </c>
      <c r="E24" t="s">
        <v>29</v>
      </c>
      <c r="F24" t="s">
        <v>32</v>
      </c>
      <c r="G24" s="12">
        <v>23500</v>
      </c>
      <c r="H24" s="12">
        <v>7700</v>
      </c>
      <c r="I24" s="16">
        <f t="shared" si="0"/>
        <v>32.765957446808507</v>
      </c>
      <c r="J24" s="12">
        <v>4350</v>
      </c>
      <c r="K24" s="12">
        <f t="shared" si="1"/>
        <v>23500</v>
      </c>
      <c r="L24" s="12">
        <v>4350</v>
      </c>
      <c r="M24" s="24">
        <v>842</v>
      </c>
      <c r="N24" s="27">
        <f>O24*43560/M24</f>
        <v>147.44180522565321</v>
      </c>
      <c r="O24" s="48">
        <v>2.85</v>
      </c>
      <c r="P24" s="31">
        <v>3.5</v>
      </c>
      <c r="Q24" s="12">
        <f t="shared" si="2"/>
        <v>27.909738717339668</v>
      </c>
      <c r="R24" s="12">
        <f t="shared" si="3"/>
        <v>8245.6140350877195</v>
      </c>
      <c r="S24" s="35">
        <f t="shared" si="4"/>
        <v>0.18929325149420845</v>
      </c>
      <c r="T24" s="31">
        <v>164</v>
      </c>
      <c r="U24" s="5" t="s">
        <v>39</v>
      </c>
      <c r="V24" t="s">
        <v>332</v>
      </c>
      <c r="W24" t="s">
        <v>331</v>
      </c>
      <c r="Y24">
        <v>1</v>
      </c>
      <c r="Z24">
        <v>1</v>
      </c>
      <c r="AA24" s="6" t="s">
        <v>31</v>
      </c>
    </row>
    <row r="25" spans="1:29" x14ac:dyDescent="0.25">
      <c r="A25" t="s">
        <v>338</v>
      </c>
      <c r="B25" t="s">
        <v>339</v>
      </c>
      <c r="C25" s="20">
        <v>44413</v>
      </c>
      <c r="D25" s="12">
        <v>26000</v>
      </c>
      <c r="E25" t="s">
        <v>29</v>
      </c>
      <c r="F25" t="s">
        <v>30</v>
      </c>
      <c r="G25" s="12">
        <v>26000</v>
      </c>
      <c r="H25" s="12">
        <v>8000</v>
      </c>
      <c r="I25" s="16">
        <f t="shared" si="0"/>
        <v>30.76923076923077</v>
      </c>
      <c r="J25" s="12">
        <v>0</v>
      </c>
      <c r="K25" s="12">
        <f t="shared" si="1"/>
        <v>26000</v>
      </c>
      <c r="L25" s="12">
        <v>0</v>
      </c>
      <c r="M25" s="24">
        <v>264</v>
      </c>
      <c r="N25" s="27">
        <v>660</v>
      </c>
      <c r="O25" s="31">
        <v>4</v>
      </c>
      <c r="P25" s="31">
        <v>4</v>
      </c>
      <c r="Q25" s="12">
        <f t="shared" si="2"/>
        <v>98.484848484848484</v>
      </c>
      <c r="R25" s="12">
        <f t="shared" si="3"/>
        <v>6500</v>
      </c>
      <c r="S25" s="35">
        <f t="shared" si="4"/>
        <v>0.14921946740128558</v>
      </c>
      <c r="T25" s="31">
        <v>264</v>
      </c>
      <c r="U25" s="5" t="s">
        <v>39</v>
      </c>
      <c r="V25" t="s">
        <v>340</v>
      </c>
      <c r="W25" s="58"/>
      <c r="Y25">
        <v>0</v>
      </c>
      <c r="Z25">
        <v>0</v>
      </c>
      <c r="AA25" s="6" t="s">
        <v>31</v>
      </c>
    </row>
    <row r="26" spans="1:29" x14ac:dyDescent="0.25">
      <c r="A26" t="s">
        <v>341</v>
      </c>
      <c r="B26" t="s">
        <v>342</v>
      </c>
      <c r="C26" s="20">
        <v>44361</v>
      </c>
      <c r="D26" s="12">
        <v>28000</v>
      </c>
      <c r="E26" t="s">
        <v>29</v>
      </c>
      <c r="F26" t="s">
        <v>30</v>
      </c>
      <c r="G26" s="12">
        <v>28000</v>
      </c>
      <c r="H26" s="12">
        <v>8400</v>
      </c>
      <c r="I26" s="16">
        <f t="shared" si="0"/>
        <v>30</v>
      </c>
      <c r="J26" s="12">
        <v>0</v>
      </c>
      <c r="K26" s="12">
        <f t="shared" si="1"/>
        <v>28000</v>
      </c>
      <c r="L26" s="12">
        <v>0</v>
      </c>
      <c r="M26" s="24">
        <v>264</v>
      </c>
      <c r="N26" s="27">
        <v>660</v>
      </c>
      <c r="O26" s="31">
        <v>4</v>
      </c>
      <c r="P26" s="31">
        <v>4</v>
      </c>
      <c r="Q26" s="12">
        <f t="shared" si="2"/>
        <v>106.06060606060606</v>
      </c>
      <c r="R26" s="12">
        <f t="shared" si="3"/>
        <v>7000</v>
      </c>
      <c r="S26" s="35">
        <f t="shared" si="4"/>
        <v>0.16069788797061524</v>
      </c>
      <c r="T26" s="31">
        <v>264</v>
      </c>
      <c r="U26" s="5" t="s">
        <v>39</v>
      </c>
      <c r="V26" t="s">
        <v>343</v>
      </c>
      <c r="Y26">
        <v>0</v>
      </c>
      <c r="Z26">
        <v>0</v>
      </c>
      <c r="AA26" s="6" t="s">
        <v>31</v>
      </c>
    </row>
    <row r="27" spans="1:29" x14ac:dyDescent="0.25">
      <c r="A27" t="s">
        <v>344</v>
      </c>
      <c r="B27" t="s">
        <v>345</v>
      </c>
      <c r="C27" s="20">
        <v>44582</v>
      </c>
      <c r="D27" s="12">
        <v>27000</v>
      </c>
      <c r="E27" t="s">
        <v>29</v>
      </c>
      <c r="F27" t="s">
        <v>30</v>
      </c>
      <c r="G27" s="12">
        <v>27000</v>
      </c>
      <c r="H27" s="12">
        <v>8400</v>
      </c>
      <c r="I27" s="16">
        <f t="shared" si="0"/>
        <v>31.111111111111111</v>
      </c>
      <c r="J27" s="12">
        <v>0</v>
      </c>
      <c r="K27" s="12">
        <f t="shared" si="1"/>
        <v>27000</v>
      </c>
      <c r="L27" s="12">
        <v>0</v>
      </c>
      <c r="M27" s="24">
        <v>264</v>
      </c>
      <c r="N27" s="27">
        <v>660</v>
      </c>
      <c r="O27" s="31">
        <v>4</v>
      </c>
      <c r="P27" s="31">
        <v>4</v>
      </c>
      <c r="Q27" s="12">
        <f t="shared" si="2"/>
        <v>102.27272727272727</v>
      </c>
      <c r="R27" s="12">
        <f t="shared" si="3"/>
        <v>6750</v>
      </c>
      <c r="S27" s="35">
        <f t="shared" si="4"/>
        <v>0.15495867768595042</v>
      </c>
      <c r="T27" s="31">
        <v>264</v>
      </c>
      <c r="U27" s="5" t="s">
        <v>39</v>
      </c>
      <c r="V27" t="s">
        <v>346</v>
      </c>
      <c r="Y27">
        <v>0</v>
      </c>
      <c r="Z27">
        <v>0</v>
      </c>
      <c r="AA27" s="6" t="s">
        <v>31</v>
      </c>
    </row>
    <row r="28" spans="1:29" x14ac:dyDescent="0.25">
      <c r="A28" t="s">
        <v>347</v>
      </c>
      <c r="B28" t="s">
        <v>348</v>
      </c>
      <c r="C28" s="20">
        <v>44516</v>
      </c>
      <c r="D28" s="12">
        <v>26000</v>
      </c>
      <c r="E28" t="s">
        <v>29</v>
      </c>
      <c r="F28" t="s">
        <v>30</v>
      </c>
      <c r="G28" s="12">
        <v>26000</v>
      </c>
      <c r="H28" s="12">
        <v>8000</v>
      </c>
      <c r="I28" s="16">
        <f t="shared" si="0"/>
        <v>30.76923076923077</v>
      </c>
      <c r="J28" s="12">
        <v>0</v>
      </c>
      <c r="K28" s="12">
        <f t="shared" si="1"/>
        <v>26000</v>
      </c>
      <c r="L28" s="12">
        <v>0</v>
      </c>
      <c r="M28" s="24">
        <v>264</v>
      </c>
      <c r="N28" s="27">
        <v>660</v>
      </c>
      <c r="O28" s="31">
        <v>4</v>
      </c>
      <c r="P28" s="31">
        <v>4</v>
      </c>
      <c r="Q28" s="12">
        <f t="shared" si="2"/>
        <v>98.484848484848484</v>
      </c>
      <c r="R28" s="12">
        <f t="shared" si="3"/>
        <v>6500</v>
      </c>
      <c r="S28" s="35">
        <f t="shared" si="4"/>
        <v>0.14921946740128558</v>
      </c>
      <c r="T28" s="31">
        <v>264</v>
      </c>
      <c r="U28" s="5" t="s">
        <v>39</v>
      </c>
      <c r="V28" t="s">
        <v>349</v>
      </c>
      <c r="Y28">
        <v>0</v>
      </c>
      <c r="Z28">
        <v>0</v>
      </c>
      <c r="AA28" s="6" t="s">
        <v>31</v>
      </c>
    </row>
    <row r="29" spans="1:29" x14ac:dyDescent="0.25">
      <c r="A29" t="s">
        <v>156</v>
      </c>
      <c r="C29" s="20">
        <v>44635</v>
      </c>
      <c r="D29" s="12">
        <v>30000</v>
      </c>
      <c r="E29" t="s">
        <v>157</v>
      </c>
      <c r="F29" t="s">
        <v>30</v>
      </c>
      <c r="G29" s="12">
        <v>30000</v>
      </c>
      <c r="H29" s="12">
        <v>10400</v>
      </c>
      <c r="I29" s="16">
        <f t="shared" si="0"/>
        <v>34.666666666666671</v>
      </c>
      <c r="J29" s="12">
        <v>0</v>
      </c>
      <c r="K29" s="12">
        <f t="shared" si="1"/>
        <v>30000</v>
      </c>
      <c r="L29" s="12">
        <v>0</v>
      </c>
      <c r="M29" s="24">
        <v>308</v>
      </c>
      <c r="N29" s="27">
        <v>585.5</v>
      </c>
      <c r="O29" s="31">
        <v>4.1399999999999997</v>
      </c>
      <c r="P29" s="31">
        <v>4.1399999999999997</v>
      </c>
      <c r="Q29" s="12">
        <f t="shared" si="2"/>
        <v>97.402597402597408</v>
      </c>
      <c r="R29" s="12">
        <f t="shared" si="3"/>
        <v>7246.3768115942039</v>
      </c>
      <c r="S29" s="35">
        <f t="shared" si="4"/>
        <v>0.16635392129463278</v>
      </c>
      <c r="T29" s="31">
        <v>308</v>
      </c>
      <c r="U29" s="5" t="s">
        <v>39</v>
      </c>
      <c r="V29" t="s">
        <v>158</v>
      </c>
      <c r="Y29">
        <v>0</v>
      </c>
      <c r="Z29">
        <v>0</v>
      </c>
      <c r="AA29" s="6" t="s">
        <v>31</v>
      </c>
    </row>
    <row r="30" spans="1:29" x14ac:dyDescent="0.25">
      <c r="A30" t="s">
        <v>205</v>
      </c>
      <c r="C30" s="20">
        <v>44725</v>
      </c>
      <c r="D30" s="12">
        <v>13500</v>
      </c>
      <c r="E30" t="s">
        <v>29</v>
      </c>
      <c r="F30" t="s">
        <v>30</v>
      </c>
      <c r="G30" s="12">
        <v>13500</v>
      </c>
      <c r="H30" s="12">
        <v>7000</v>
      </c>
      <c r="I30" s="16">
        <f t="shared" si="0"/>
        <v>51.851851851851848</v>
      </c>
      <c r="J30" s="12">
        <v>0</v>
      </c>
      <c r="K30" s="12">
        <f t="shared" si="1"/>
        <v>13500</v>
      </c>
      <c r="L30" s="12">
        <v>0</v>
      </c>
      <c r="M30" s="24">
        <v>236</v>
      </c>
      <c r="N30" s="27">
        <v>821</v>
      </c>
      <c r="O30" s="31">
        <v>4.45</v>
      </c>
      <c r="P30" s="31">
        <v>4.45</v>
      </c>
      <c r="Q30" s="12">
        <f t="shared" si="2"/>
        <v>57.203389830508478</v>
      </c>
      <c r="R30" s="12">
        <f t="shared" si="3"/>
        <v>3033.7078651685392</v>
      </c>
      <c r="S30" s="35">
        <f t="shared" si="4"/>
        <v>6.9644349521775464E-2</v>
      </c>
      <c r="T30" s="31">
        <v>236</v>
      </c>
      <c r="U30" s="5" t="s">
        <v>39</v>
      </c>
      <c r="V30" t="s">
        <v>206</v>
      </c>
      <c r="Y30">
        <v>0</v>
      </c>
      <c r="Z30">
        <v>0</v>
      </c>
      <c r="AA30" s="6" t="s">
        <v>31</v>
      </c>
    </row>
    <row r="31" spans="1:29" x14ac:dyDescent="0.25">
      <c r="A31" t="s">
        <v>110</v>
      </c>
      <c r="C31" s="20">
        <v>44309</v>
      </c>
      <c r="D31" s="12">
        <v>15000</v>
      </c>
      <c r="E31" t="s">
        <v>29</v>
      </c>
      <c r="F31" t="s">
        <v>30</v>
      </c>
      <c r="G31" s="12">
        <v>15000</v>
      </c>
      <c r="H31" s="12">
        <v>6000</v>
      </c>
      <c r="I31" s="16">
        <f t="shared" si="0"/>
        <v>40</v>
      </c>
      <c r="J31" s="12">
        <v>0</v>
      </c>
      <c r="K31" s="12">
        <f t="shared" si="1"/>
        <v>15000</v>
      </c>
      <c r="L31" s="12">
        <v>0</v>
      </c>
      <c r="M31" s="24">
        <v>310</v>
      </c>
      <c r="N31" s="27">
        <v>646</v>
      </c>
      <c r="O31" s="31">
        <v>4.5999999999999996</v>
      </c>
      <c r="P31" s="31">
        <v>4.5999999999999996</v>
      </c>
      <c r="Q31" s="12">
        <f t="shared" si="2"/>
        <v>48.387096774193552</v>
      </c>
      <c r="R31" s="12">
        <f t="shared" si="3"/>
        <v>3260.8695652173915</v>
      </c>
      <c r="S31" s="35">
        <f t="shared" si="4"/>
        <v>7.4859264582584739E-2</v>
      </c>
      <c r="T31" s="31">
        <v>310</v>
      </c>
      <c r="U31" s="5" t="s">
        <v>39</v>
      </c>
      <c r="V31" t="s">
        <v>111</v>
      </c>
      <c r="Y31">
        <v>0</v>
      </c>
      <c r="Z31">
        <v>0</v>
      </c>
      <c r="AA31" s="6" t="s">
        <v>31</v>
      </c>
    </row>
    <row r="32" spans="1:29" x14ac:dyDescent="0.25">
      <c r="A32" t="s">
        <v>216</v>
      </c>
      <c r="C32" s="20">
        <v>44364</v>
      </c>
      <c r="D32" s="12">
        <v>19900</v>
      </c>
      <c r="E32" t="s">
        <v>29</v>
      </c>
      <c r="F32" t="s">
        <v>30</v>
      </c>
      <c r="G32" s="12">
        <v>19900</v>
      </c>
      <c r="H32" s="12">
        <v>7800</v>
      </c>
      <c r="I32" s="16">
        <f t="shared" si="0"/>
        <v>39.195979899497488</v>
      </c>
      <c r="J32" s="12">
        <v>0</v>
      </c>
      <c r="K32" s="12">
        <f t="shared" si="1"/>
        <v>19900</v>
      </c>
      <c r="L32" s="12">
        <v>0</v>
      </c>
      <c r="M32" s="24">
        <v>323</v>
      </c>
      <c r="N32" s="27">
        <v>635.5</v>
      </c>
      <c r="O32" s="31">
        <v>4.71</v>
      </c>
      <c r="P32" s="31">
        <v>4.71</v>
      </c>
      <c r="Q32" s="12">
        <f t="shared" si="2"/>
        <v>61.609907120743031</v>
      </c>
      <c r="R32" s="12">
        <f t="shared" si="3"/>
        <v>4225.0530785562632</v>
      </c>
      <c r="S32" s="35">
        <f t="shared" si="4"/>
        <v>9.6993872326819636E-2</v>
      </c>
      <c r="T32" s="31">
        <v>323</v>
      </c>
      <c r="U32" s="5" t="s">
        <v>39</v>
      </c>
      <c r="V32" t="s">
        <v>217</v>
      </c>
      <c r="Y32">
        <v>0</v>
      </c>
      <c r="Z32">
        <v>0</v>
      </c>
      <c r="AA32" s="6" t="s">
        <v>31</v>
      </c>
    </row>
    <row r="33" spans="1:27" x14ac:dyDescent="0.25">
      <c r="A33" t="s">
        <v>287</v>
      </c>
      <c r="C33" s="20">
        <v>44678</v>
      </c>
      <c r="D33" s="12">
        <v>32500</v>
      </c>
      <c r="E33" t="s">
        <v>29</v>
      </c>
      <c r="F33" t="s">
        <v>30</v>
      </c>
      <c r="G33" s="12">
        <v>32500</v>
      </c>
      <c r="H33" s="12">
        <v>7200</v>
      </c>
      <c r="I33" s="16">
        <f t="shared" si="0"/>
        <v>22.153846153846153</v>
      </c>
      <c r="J33" s="12">
        <v>0</v>
      </c>
      <c r="K33" s="12">
        <f t="shared" si="1"/>
        <v>32500</v>
      </c>
      <c r="L33" s="12">
        <v>0</v>
      </c>
      <c r="M33" s="24">
        <v>416</v>
      </c>
      <c r="N33" s="27">
        <f>O33*43560/M33</f>
        <v>467.01346153846157</v>
      </c>
      <c r="O33" s="31">
        <v>4.46</v>
      </c>
      <c r="P33" s="31">
        <v>4.78</v>
      </c>
      <c r="Q33" s="12">
        <f t="shared" si="2"/>
        <v>78.125</v>
      </c>
      <c r="R33" s="12">
        <f t="shared" si="3"/>
        <v>7286.9955156950673</v>
      </c>
      <c r="S33" s="35">
        <f t="shared" si="4"/>
        <v>0.16728639843193452</v>
      </c>
      <c r="T33" s="31">
        <v>0</v>
      </c>
      <c r="U33" s="5" t="s">
        <v>39</v>
      </c>
      <c r="V33" t="s">
        <v>288</v>
      </c>
      <c r="Y33">
        <v>0</v>
      </c>
      <c r="Z33">
        <v>0</v>
      </c>
      <c r="AA33" s="6" t="s">
        <v>31</v>
      </c>
    </row>
    <row r="34" spans="1:27" x14ac:dyDescent="0.25">
      <c r="A34" t="s">
        <v>145</v>
      </c>
      <c r="C34" s="20">
        <v>44679</v>
      </c>
      <c r="D34" s="12">
        <v>15000</v>
      </c>
      <c r="E34" t="s">
        <v>29</v>
      </c>
      <c r="F34" t="s">
        <v>30</v>
      </c>
      <c r="G34" s="12">
        <v>15000</v>
      </c>
      <c r="H34" s="12">
        <v>7000</v>
      </c>
      <c r="I34" s="16">
        <f t="shared" ref="I34:I65" si="5">H34/G34*100</f>
        <v>46.666666666666664</v>
      </c>
      <c r="J34" s="12">
        <v>21241</v>
      </c>
      <c r="K34" s="12">
        <f t="shared" ref="K34:K62" si="6">G34-0</f>
        <v>15000</v>
      </c>
      <c r="L34" s="12">
        <v>21241</v>
      </c>
      <c r="M34" s="24">
        <v>330</v>
      </c>
      <c r="N34" s="27">
        <f>O34*43560/M34</f>
        <v>617.76</v>
      </c>
      <c r="O34" s="31">
        <v>4.68</v>
      </c>
      <c r="P34" s="31">
        <v>4.93</v>
      </c>
      <c r="Q34" s="12">
        <f t="shared" ref="Q34:Q65" si="7">K34/M34</f>
        <v>45.454545454545453</v>
      </c>
      <c r="R34" s="12">
        <f t="shared" ref="R34:R65" si="8">K34/O34</f>
        <v>3205.1282051282055</v>
      </c>
      <c r="S34" s="35">
        <f t="shared" ref="S34:S65" si="9">K34/O34/43560</f>
        <v>7.3579619034164503E-2</v>
      </c>
      <c r="T34" s="31">
        <v>0</v>
      </c>
      <c r="U34" s="5" t="s">
        <v>39</v>
      </c>
      <c r="V34" t="s">
        <v>146</v>
      </c>
      <c r="X34" t="s">
        <v>44</v>
      </c>
      <c r="Y34">
        <v>0</v>
      </c>
      <c r="Z34">
        <v>0</v>
      </c>
      <c r="AA34" s="6" t="s">
        <v>31</v>
      </c>
    </row>
    <row r="35" spans="1:27" x14ac:dyDescent="0.25">
      <c r="A35" t="s">
        <v>193</v>
      </c>
      <c r="C35" s="20">
        <v>44370</v>
      </c>
      <c r="D35" s="12">
        <v>12000</v>
      </c>
      <c r="E35" t="s">
        <v>29</v>
      </c>
      <c r="F35" t="s">
        <v>30</v>
      </c>
      <c r="G35" s="12">
        <v>12000</v>
      </c>
      <c r="H35" s="12">
        <v>6000</v>
      </c>
      <c r="I35" s="16">
        <f t="shared" si="5"/>
        <v>50</v>
      </c>
      <c r="J35" s="12">
        <v>0</v>
      </c>
      <c r="K35" s="12">
        <f t="shared" si="6"/>
        <v>12000</v>
      </c>
      <c r="L35" s="12">
        <v>0</v>
      </c>
      <c r="M35" s="24">
        <v>166</v>
      </c>
      <c r="N35" s="27">
        <v>1312</v>
      </c>
      <c r="O35" s="31">
        <v>5</v>
      </c>
      <c r="P35" s="31">
        <v>5</v>
      </c>
      <c r="Q35" s="12">
        <f t="shared" si="7"/>
        <v>72.289156626506028</v>
      </c>
      <c r="R35" s="12">
        <f t="shared" si="8"/>
        <v>2400</v>
      </c>
      <c r="S35" s="35">
        <f t="shared" si="9"/>
        <v>5.5096418732782371E-2</v>
      </c>
      <c r="T35" s="31">
        <v>166</v>
      </c>
      <c r="U35" s="5" t="s">
        <v>39</v>
      </c>
      <c r="V35" t="s">
        <v>194</v>
      </c>
      <c r="Y35">
        <v>0</v>
      </c>
      <c r="Z35">
        <v>0</v>
      </c>
      <c r="AA35" s="6" t="s">
        <v>31</v>
      </c>
    </row>
    <row r="36" spans="1:27" x14ac:dyDescent="0.25">
      <c r="A36" t="s">
        <v>211</v>
      </c>
      <c r="C36" s="20">
        <v>44330</v>
      </c>
      <c r="D36" s="12">
        <v>24500</v>
      </c>
      <c r="E36" t="s">
        <v>29</v>
      </c>
      <c r="F36" t="s">
        <v>30</v>
      </c>
      <c r="G36" s="12">
        <v>24500</v>
      </c>
      <c r="H36" s="12">
        <v>8000</v>
      </c>
      <c r="I36" s="16">
        <f t="shared" si="5"/>
        <v>32.653061224489797</v>
      </c>
      <c r="J36" s="12">
        <v>0</v>
      </c>
      <c r="K36" s="12">
        <f t="shared" si="6"/>
        <v>24500</v>
      </c>
      <c r="L36" s="12">
        <v>0</v>
      </c>
      <c r="M36" s="24">
        <v>335.5</v>
      </c>
      <c r="N36" s="27">
        <v>650</v>
      </c>
      <c r="O36" s="31">
        <v>5</v>
      </c>
      <c r="P36" s="31">
        <v>5</v>
      </c>
      <c r="Q36" s="12">
        <f t="shared" si="7"/>
        <v>73.025335320417284</v>
      </c>
      <c r="R36" s="12">
        <f t="shared" si="8"/>
        <v>4900</v>
      </c>
      <c r="S36" s="35">
        <f t="shared" si="9"/>
        <v>0.11248852157943066</v>
      </c>
      <c r="T36" s="31">
        <v>335.5</v>
      </c>
      <c r="U36" s="5" t="s">
        <v>39</v>
      </c>
      <c r="V36" t="s">
        <v>212</v>
      </c>
      <c r="Y36">
        <v>0</v>
      </c>
      <c r="Z36">
        <v>0</v>
      </c>
      <c r="AA36" s="6" t="s">
        <v>31</v>
      </c>
    </row>
    <row r="37" spans="1:27" x14ac:dyDescent="0.25">
      <c r="A37" t="s">
        <v>333</v>
      </c>
      <c r="C37" s="20">
        <v>45009</v>
      </c>
      <c r="D37" s="12">
        <v>11000</v>
      </c>
      <c r="E37" t="s">
        <v>29</v>
      </c>
      <c r="F37" t="s">
        <v>30</v>
      </c>
      <c r="G37" s="12">
        <v>11000</v>
      </c>
      <c r="H37" s="12">
        <v>7400</v>
      </c>
      <c r="I37" s="16">
        <f t="shared" si="5"/>
        <v>67.272727272727266</v>
      </c>
      <c r="J37" s="12">
        <v>20575</v>
      </c>
      <c r="K37" s="12">
        <f t="shared" si="6"/>
        <v>11000</v>
      </c>
      <c r="L37" s="12">
        <v>20575</v>
      </c>
      <c r="M37" s="24">
        <v>660</v>
      </c>
      <c r="N37" s="27">
        <v>330</v>
      </c>
      <c r="O37" s="31">
        <v>5</v>
      </c>
      <c r="P37" s="31">
        <v>5</v>
      </c>
      <c r="Q37" s="12">
        <f t="shared" si="7"/>
        <v>16.666666666666668</v>
      </c>
      <c r="R37" s="12">
        <f t="shared" si="8"/>
        <v>2200</v>
      </c>
      <c r="S37" s="35">
        <f t="shared" si="9"/>
        <v>5.0505050505050504E-2</v>
      </c>
      <c r="T37" s="31">
        <v>660</v>
      </c>
      <c r="U37" s="5" t="s">
        <v>34</v>
      </c>
      <c r="V37" t="s">
        <v>334</v>
      </c>
      <c r="X37" t="s">
        <v>335</v>
      </c>
      <c r="Y37">
        <v>1</v>
      </c>
      <c r="Z37">
        <v>0</v>
      </c>
      <c r="AA37" s="6" t="s">
        <v>31</v>
      </c>
    </row>
    <row r="38" spans="1:27" x14ac:dyDescent="0.25">
      <c r="A38" t="s">
        <v>371</v>
      </c>
      <c r="C38" s="20">
        <v>44631</v>
      </c>
      <c r="D38" s="12">
        <v>35000</v>
      </c>
      <c r="E38" t="s">
        <v>29</v>
      </c>
      <c r="F38" t="s">
        <v>30</v>
      </c>
      <c r="G38" s="12">
        <v>35000</v>
      </c>
      <c r="H38" s="12">
        <v>8500</v>
      </c>
      <c r="I38" s="16">
        <f t="shared" si="5"/>
        <v>24.285714285714285</v>
      </c>
      <c r="J38" s="12">
        <v>0</v>
      </c>
      <c r="K38" s="12">
        <f t="shared" si="6"/>
        <v>35000</v>
      </c>
      <c r="L38" s="12">
        <v>0</v>
      </c>
      <c r="M38" s="24">
        <v>442</v>
      </c>
      <c r="N38" s="27">
        <v>493</v>
      </c>
      <c r="O38" s="31">
        <v>5</v>
      </c>
      <c r="P38" s="31">
        <v>5</v>
      </c>
      <c r="Q38" s="12">
        <f t="shared" si="7"/>
        <v>79.185520361990953</v>
      </c>
      <c r="R38" s="12">
        <f t="shared" si="8"/>
        <v>7000</v>
      </c>
      <c r="S38" s="35">
        <f t="shared" si="9"/>
        <v>0.16069788797061524</v>
      </c>
      <c r="T38" s="31">
        <v>442</v>
      </c>
      <c r="U38" s="5" t="s">
        <v>39</v>
      </c>
      <c r="V38" t="s">
        <v>372</v>
      </c>
      <c r="Y38">
        <v>0</v>
      </c>
      <c r="Z38">
        <v>0</v>
      </c>
      <c r="AA38" s="6" t="s">
        <v>31</v>
      </c>
    </row>
    <row r="39" spans="1:27" x14ac:dyDescent="0.25">
      <c r="A39" t="s">
        <v>37</v>
      </c>
      <c r="B39" t="s">
        <v>38</v>
      </c>
      <c r="C39" s="20">
        <v>44713</v>
      </c>
      <c r="D39" s="12">
        <v>27000</v>
      </c>
      <c r="E39" t="s">
        <v>29</v>
      </c>
      <c r="F39" t="s">
        <v>32</v>
      </c>
      <c r="G39" s="12">
        <v>27000</v>
      </c>
      <c r="H39" s="12">
        <v>8600</v>
      </c>
      <c r="I39" s="16">
        <f t="shared" si="5"/>
        <v>31.851851851851855</v>
      </c>
      <c r="J39" s="12">
        <v>0</v>
      </c>
      <c r="K39" s="12">
        <f t="shared" si="6"/>
        <v>27000</v>
      </c>
      <c r="L39" s="12">
        <v>0</v>
      </c>
      <c r="M39" s="24">
        <v>328</v>
      </c>
      <c r="N39" s="27">
        <f>O39*43560/M39</f>
        <v>657.38414634146341</v>
      </c>
      <c r="O39" s="48">
        <v>4.95</v>
      </c>
      <c r="P39" s="31">
        <v>5.19</v>
      </c>
      <c r="Q39" s="12">
        <f t="shared" si="7"/>
        <v>82.317073170731703</v>
      </c>
      <c r="R39" s="12">
        <f t="shared" si="8"/>
        <v>5454.545454545454</v>
      </c>
      <c r="S39" s="35">
        <f t="shared" si="9"/>
        <v>0.12521913348359628</v>
      </c>
      <c r="T39" s="31">
        <v>328</v>
      </c>
      <c r="U39" s="5" t="s">
        <v>39</v>
      </c>
      <c r="V39" t="s">
        <v>40</v>
      </c>
      <c r="W39" t="s">
        <v>41</v>
      </c>
      <c r="Y39">
        <v>0</v>
      </c>
      <c r="Z39">
        <v>0</v>
      </c>
      <c r="AA39" s="6" t="s">
        <v>31</v>
      </c>
    </row>
    <row r="40" spans="1:27" x14ac:dyDescent="0.25">
      <c r="A40" t="s">
        <v>126</v>
      </c>
      <c r="C40" s="20">
        <v>44337</v>
      </c>
      <c r="D40" s="12">
        <v>34000</v>
      </c>
      <c r="E40" t="s">
        <v>29</v>
      </c>
      <c r="F40" t="s">
        <v>32</v>
      </c>
      <c r="G40" s="12">
        <v>34000</v>
      </c>
      <c r="H40" s="12">
        <v>14800</v>
      </c>
      <c r="I40" s="16">
        <f t="shared" si="5"/>
        <v>43.529411764705884</v>
      </c>
      <c r="J40" s="12">
        <v>0</v>
      </c>
      <c r="K40" s="12">
        <f t="shared" si="6"/>
        <v>34000</v>
      </c>
      <c r="L40" s="12">
        <v>0</v>
      </c>
      <c r="M40" s="24">
        <v>600</v>
      </c>
      <c r="N40" s="27">
        <f>O40*43560/M40</f>
        <v>316.536</v>
      </c>
      <c r="O40" s="48">
        <v>4.3600000000000003</v>
      </c>
      <c r="P40" s="31">
        <v>5.4</v>
      </c>
      <c r="Q40" s="12">
        <f t="shared" si="7"/>
        <v>56.666666666666664</v>
      </c>
      <c r="R40" s="12">
        <f t="shared" si="8"/>
        <v>7798.1651376146783</v>
      </c>
      <c r="S40" s="35">
        <f t="shared" si="9"/>
        <v>0.17902123823725158</v>
      </c>
      <c r="T40" s="31">
        <v>600</v>
      </c>
      <c r="U40" s="5" t="s">
        <v>39</v>
      </c>
      <c r="V40" t="s">
        <v>127</v>
      </c>
      <c r="W40" t="s">
        <v>128</v>
      </c>
      <c r="Y40">
        <v>0</v>
      </c>
      <c r="Z40">
        <v>0</v>
      </c>
      <c r="AA40" s="6" t="s">
        <v>31</v>
      </c>
    </row>
    <row r="41" spans="1:27" x14ac:dyDescent="0.25">
      <c r="A41" t="s">
        <v>357</v>
      </c>
      <c r="B41" t="s">
        <v>358</v>
      </c>
      <c r="C41" s="20">
        <v>44490</v>
      </c>
      <c r="D41" s="12">
        <v>29000</v>
      </c>
      <c r="E41" t="s">
        <v>29</v>
      </c>
      <c r="F41" t="s">
        <v>30</v>
      </c>
      <c r="G41" s="12">
        <v>29000</v>
      </c>
      <c r="H41" s="12">
        <v>9200</v>
      </c>
      <c r="I41" s="16">
        <f t="shared" si="5"/>
        <v>31.724137931034484</v>
      </c>
      <c r="J41" s="12">
        <v>20901</v>
      </c>
      <c r="K41" s="12">
        <f t="shared" si="6"/>
        <v>29000</v>
      </c>
      <c r="L41" s="12">
        <v>20901</v>
      </c>
      <c r="M41" s="24">
        <v>980</v>
      </c>
      <c r="N41" s="27">
        <v>246</v>
      </c>
      <c r="O41" s="31">
        <v>5.58</v>
      </c>
      <c r="P41" s="31">
        <v>5.58</v>
      </c>
      <c r="Q41" s="12">
        <f t="shared" si="7"/>
        <v>29.591836734693878</v>
      </c>
      <c r="R41" s="12">
        <f t="shared" si="8"/>
        <v>5197.1326164874554</v>
      </c>
      <c r="S41" s="35">
        <f t="shared" si="9"/>
        <v>0.11930974785324737</v>
      </c>
      <c r="T41" s="31">
        <v>980</v>
      </c>
      <c r="U41" s="5" t="s">
        <v>77</v>
      </c>
      <c r="V41" t="s">
        <v>359</v>
      </c>
      <c r="X41" t="s">
        <v>360</v>
      </c>
      <c r="Y41">
        <v>0</v>
      </c>
      <c r="Z41">
        <v>0</v>
      </c>
      <c r="AA41" s="6" t="s">
        <v>31</v>
      </c>
    </row>
    <row r="42" spans="1:27" x14ac:dyDescent="0.25">
      <c r="A42" t="s">
        <v>274</v>
      </c>
      <c r="C42" s="20">
        <v>44901</v>
      </c>
      <c r="D42" s="12">
        <v>37900</v>
      </c>
      <c r="E42" t="s">
        <v>29</v>
      </c>
      <c r="F42" t="s">
        <v>30</v>
      </c>
      <c r="G42" s="12">
        <v>37900</v>
      </c>
      <c r="H42" s="12">
        <v>8800</v>
      </c>
      <c r="I42" s="16">
        <f t="shared" si="5"/>
        <v>23.218997361477573</v>
      </c>
      <c r="J42" s="12">
        <v>25820</v>
      </c>
      <c r="K42" s="12">
        <f t="shared" si="6"/>
        <v>37900</v>
      </c>
      <c r="L42" s="12">
        <v>25820</v>
      </c>
      <c r="M42" s="24">
        <v>429.88</v>
      </c>
      <c r="N42" s="27">
        <v>650.40997300000004</v>
      </c>
      <c r="O42" s="31">
        <v>6.2</v>
      </c>
      <c r="P42" s="31">
        <v>6.2</v>
      </c>
      <c r="Q42" s="12">
        <f t="shared" si="7"/>
        <v>88.164138829440773</v>
      </c>
      <c r="R42" s="12">
        <f t="shared" si="8"/>
        <v>6112.9032258064517</v>
      </c>
      <c r="S42" s="35">
        <f t="shared" si="9"/>
        <v>0.14033294825083681</v>
      </c>
      <c r="T42" s="31">
        <v>429.88</v>
      </c>
      <c r="U42" s="5" t="s">
        <v>34</v>
      </c>
      <c r="V42" t="s">
        <v>275</v>
      </c>
      <c r="X42" t="s">
        <v>44</v>
      </c>
      <c r="Y42">
        <v>1</v>
      </c>
      <c r="Z42">
        <v>0</v>
      </c>
      <c r="AA42" s="6" t="s">
        <v>31</v>
      </c>
    </row>
    <row r="43" spans="1:27" x14ac:dyDescent="0.25">
      <c r="A43" t="s">
        <v>323</v>
      </c>
      <c r="B43" t="s">
        <v>324</v>
      </c>
      <c r="C43" s="20">
        <v>44461</v>
      </c>
      <c r="D43" s="12">
        <v>35000</v>
      </c>
      <c r="E43" t="s">
        <v>171</v>
      </c>
      <c r="F43" t="s">
        <v>32</v>
      </c>
      <c r="G43" s="12">
        <v>35000</v>
      </c>
      <c r="H43" s="12">
        <v>13100</v>
      </c>
      <c r="I43" s="16">
        <f t="shared" si="5"/>
        <v>37.428571428571431</v>
      </c>
      <c r="J43" s="12">
        <v>0</v>
      </c>
      <c r="K43" s="12">
        <f t="shared" si="6"/>
        <v>35000</v>
      </c>
      <c r="L43" s="12">
        <v>0</v>
      </c>
      <c r="M43" s="24">
        <v>927</v>
      </c>
      <c r="N43" s="27">
        <f>O43*43560/M43</f>
        <v>300.26796116504852</v>
      </c>
      <c r="O43" s="48">
        <v>6.39</v>
      </c>
      <c r="P43" s="31">
        <v>6.39</v>
      </c>
      <c r="Q43" s="12">
        <f t="shared" si="7"/>
        <v>37.756202804746493</v>
      </c>
      <c r="R43" s="12">
        <f t="shared" si="8"/>
        <v>5477.3082942097026</v>
      </c>
      <c r="S43" s="35">
        <f t="shared" si="9"/>
        <v>0.12574169637763322</v>
      </c>
      <c r="T43" s="31">
        <v>932</v>
      </c>
      <c r="U43" s="5" t="s">
        <v>39</v>
      </c>
      <c r="V43" t="s">
        <v>327</v>
      </c>
      <c r="W43" t="s">
        <v>328</v>
      </c>
      <c r="Y43">
        <v>0</v>
      </c>
      <c r="Z43">
        <v>0</v>
      </c>
      <c r="AA43" s="6" t="s">
        <v>132</v>
      </c>
    </row>
    <row r="44" spans="1:27" x14ac:dyDescent="0.25">
      <c r="A44" t="s">
        <v>279</v>
      </c>
      <c r="C44" s="20">
        <v>44455</v>
      </c>
      <c r="D44" s="12">
        <v>25000</v>
      </c>
      <c r="E44" t="s">
        <v>29</v>
      </c>
      <c r="F44" t="s">
        <v>30</v>
      </c>
      <c r="G44" s="12">
        <v>25000</v>
      </c>
      <c r="H44" s="12">
        <v>10200</v>
      </c>
      <c r="I44" s="16">
        <f t="shared" si="5"/>
        <v>40.799999999999997</v>
      </c>
      <c r="J44" s="12">
        <v>0</v>
      </c>
      <c r="K44" s="12">
        <f t="shared" si="6"/>
        <v>25000</v>
      </c>
      <c r="L44" s="12">
        <v>0</v>
      </c>
      <c r="M44" s="24">
        <v>559</v>
      </c>
      <c r="N44" s="27">
        <v>500</v>
      </c>
      <c r="O44" s="31">
        <v>6.41</v>
      </c>
      <c r="P44" s="31">
        <v>6.41</v>
      </c>
      <c r="Q44" s="12">
        <f t="shared" si="7"/>
        <v>44.722719141323793</v>
      </c>
      <c r="R44" s="12">
        <f t="shared" si="8"/>
        <v>3900.1560062402496</v>
      </c>
      <c r="S44" s="35">
        <f t="shared" si="9"/>
        <v>8.9535261851245398E-2</v>
      </c>
      <c r="T44" s="31">
        <v>559</v>
      </c>
      <c r="U44" s="5" t="s">
        <v>39</v>
      </c>
      <c r="V44" t="s">
        <v>280</v>
      </c>
      <c r="Y44">
        <v>0</v>
      </c>
      <c r="Z44">
        <v>0</v>
      </c>
      <c r="AA44" s="6" t="s">
        <v>31</v>
      </c>
    </row>
    <row r="45" spans="1:27" x14ac:dyDescent="0.25">
      <c r="A45" t="s">
        <v>95</v>
      </c>
      <c r="C45" s="20">
        <v>44939</v>
      </c>
      <c r="D45" s="12">
        <v>25000</v>
      </c>
      <c r="E45" t="s">
        <v>29</v>
      </c>
      <c r="F45" t="s">
        <v>30</v>
      </c>
      <c r="G45" s="12">
        <v>25000</v>
      </c>
      <c r="H45" s="12">
        <v>10300</v>
      </c>
      <c r="I45" s="16">
        <f t="shared" si="5"/>
        <v>41.199999999999996</v>
      </c>
      <c r="J45" s="12">
        <v>28891</v>
      </c>
      <c r="K45" s="12">
        <f t="shared" si="6"/>
        <v>25000</v>
      </c>
      <c r="L45" s="12">
        <v>28891</v>
      </c>
      <c r="M45" s="24">
        <v>750</v>
      </c>
      <c r="N45" s="27">
        <f>O45*43560/M45</f>
        <v>432.11520000000002</v>
      </c>
      <c r="O45" s="31">
        <v>7.44</v>
      </c>
      <c r="P45" s="31">
        <v>7.44</v>
      </c>
      <c r="Q45" s="12">
        <f t="shared" si="7"/>
        <v>33.333333333333336</v>
      </c>
      <c r="R45" s="12">
        <f t="shared" si="8"/>
        <v>3360.2150537634407</v>
      </c>
      <c r="S45" s="35">
        <f t="shared" si="9"/>
        <v>7.7139923180978898E-2</v>
      </c>
      <c r="T45" s="31">
        <v>0</v>
      </c>
      <c r="U45" s="5" t="s">
        <v>39</v>
      </c>
      <c r="V45" t="s">
        <v>96</v>
      </c>
      <c r="X45" t="s">
        <v>44</v>
      </c>
      <c r="Y45">
        <v>0</v>
      </c>
      <c r="Z45">
        <v>0</v>
      </c>
      <c r="AA45" s="6" t="s">
        <v>31</v>
      </c>
    </row>
    <row r="46" spans="1:27" x14ac:dyDescent="0.25">
      <c r="A46" t="s">
        <v>306</v>
      </c>
      <c r="B46" t="s">
        <v>307</v>
      </c>
      <c r="C46" s="20">
        <v>44684</v>
      </c>
      <c r="D46" s="12">
        <v>30000</v>
      </c>
      <c r="E46" t="s">
        <v>29</v>
      </c>
      <c r="F46" t="s">
        <v>30</v>
      </c>
      <c r="G46" s="12">
        <v>30000</v>
      </c>
      <c r="H46" s="12">
        <v>9900</v>
      </c>
      <c r="I46" s="16">
        <f t="shared" si="5"/>
        <v>33</v>
      </c>
      <c r="J46" s="12">
        <v>27332</v>
      </c>
      <c r="K46" s="12">
        <f t="shared" si="6"/>
        <v>30000</v>
      </c>
      <c r="L46" s="12">
        <v>27332</v>
      </c>
      <c r="M46" s="24">
        <v>1155</v>
      </c>
      <c r="N46" s="27">
        <f>O46*43560/M46</f>
        <v>249.66857142857143</v>
      </c>
      <c r="O46" s="31">
        <v>6.62</v>
      </c>
      <c r="P46" s="31">
        <v>7.5</v>
      </c>
      <c r="Q46" s="12">
        <f t="shared" si="7"/>
        <v>25.974025974025974</v>
      </c>
      <c r="R46" s="12">
        <f t="shared" si="8"/>
        <v>4531.7220543806643</v>
      </c>
      <c r="S46" s="35">
        <f t="shared" si="9"/>
        <v>0.10403402328697577</v>
      </c>
      <c r="T46" s="31">
        <v>0</v>
      </c>
      <c r="U46" s="5" t="s">
        <v>39</v>
      </c>
      <c r="V46" t="s">
        <v>308</v>
      </c>
      <c r="X46" t="s">
        <v>44</v>
      </c>
      <c r="Y46">
        <v>0</v>
      </c>
      <c r="Z46">
        <v>0</v>
      </c>
      <c r="AA46" s="6" t="s">
        <v>31</v>
      </c>
    </row>
    <row r="47" spans="1:27" x14ac:dyDescent="0.25">
      <c r="A47" t="s">
        <v>64</v>
      </c>
      <c r="C47" s="20">
        <v>44860</v>
      </c>
      <c r="D47" s="12">
        <v>54500</v>
      </c>
      <c r="E47" t="s">
        <v>29</v>
      </c>
      <c r="F47" t="s">
        <v>30</v>
      </c>
      <c r="G47" s="12">
        <v>54500</v>
      </c>
      <c r="H47" s="12">
        <v>30800</v>
      </c>
      <c r="I47" s="16">
        <f t="shared" si="5"/>
        <v>56.513761467889914</v>
      </c>
      <c r="J47" s="12">
        <v>25946</v>
      </c>
      <c r="K47" s="12">
        <f t="shared" si="6"/>
        <v>54500</v>
      </c>
      <c r="L47" s="12">
        <v>25946</v>
      </c>
      <c r="M47" s="24">
        <v>741</v>
      </c>
      <c r="N47" s="27">
        <f>O47*43560/M47</f>
        <v>380.9295546558705</v>
      </c>
      <c r="O47" s="31">
        <v>6.48</v>
      </c>
      <c r="P47" s="31">
        <v>8.18</v>
      </c>
      <c r="Q47" s="12">
        <f t="shared" si="7"/>
        <v>73.549257759784069</v>
      </c>
      <c r="R47" s="12">
        <f t="shared" si="8"/>
        <v>8410.4938271604933</v>
      </c>
      <c r="S47" s="35">
        <f t="shared" si="9"/>
        <v>0.19307837068779829</v>
      </c>
      <c r="T47" s="31">
        <v>0</v>
      </c>
      <c r="U47" s="5" t="s">
        <v>39</v>
      </c>
      <c r="V47" t="s">
        <v>65</v>
      </c>
      <c r="X47" t="s">
        <v>44</v>
      </c>
      <c r="Y47">
        <v>0</v>
      </c>
      <c r="Z47">
        <v>0</v>
      </c>
      <c r="AA47" s="6" t="s">
        <v>31</v>
      </c>
    </row>
    <row r="48" spans="1:27" x14ac:dyDescent="0.25">
      <c r="A48" t="s">
        <v>48</v>
      </c>
      <c r="B48" t="s">
        <v>49</v>
      </c>
      <c r="C48" s="20">
        <v>44792</v>
      </c>
      <c r="D48" s="12">
        <v>40000</v>
      </c>
      <c r="E48" t="s">
        <v>29</v>
      </c>
      <c r="F48" t="s">
        <v>30</v>
      </c>
      <c r="G48" s="12">
        <v>40000</v>
      </c>
      <c r="H48" s="12">
        <v>12500</v>
      </c>
      <c r="I48" s="16">
        <f t="shared" si="5"/>
        <v>31.25</v>
      </c>
      <c r="J48" s="12">
        <v>17784</v>
      </c>
      <c r="K48" s="12">
        <f t="shared" si="6"/>
        <v>40000</v>
      </c>
      <c r="L48" s="12">
        <v>17784</v>
      </c>
      <c r="M48" s="24">
        <v>485</v>
      </c>
      <c r="N48" s="27">
        <f>O48*43560/M48</f>
        <v>840.66309278350514</v>
      </c>
      <c r="O48" s="31">
        <v>9.36</v>
      </c>
      <c r="P48" s="31">
        <v>9.7200000000000006</v>
      </c>
      <c r="Q48" s="12">
        <f t="shared" si="7"/>
        <v>82.474226804123717</v>
      </c>
      <c r="R48" s="12">
        <f t="shared" si="8"/>
        <v>4273.5042735042734</v>
      </c>
      <c r="S48" s="35">
        <f t="shared" si="9"/>
        <v>9.810615871221931E-2</v>
      </c>
      <c r="T48" s="31">
        <v>0</v>
      </c>
      <c r="U48" s="5" t="s">
        <v>39</v>
      </c>
      <c r="V48" t="s">
        <v>50</v>
      </c>
      <c r="X48" t="s">
        <v>51</v>
      </c>
      <c r="Y48">
        <v>0</v>
      </c>
      <c r="Z48">
        <v>0</v>
      </c>
      <c r="AA48" s="6" t="s">
        <v>52</v>
      </c>
    </row>
    <row r="49" spans="1:27" x14ac:dyDescent="0.25">
      <c r="A49" t="s">
        <v>73</v>
      </c>
      <c r="B49" t="s">
        <v>74</v>
      </c>
      <c r="C49" s="20">
        <v>44742</v>
      </c>
      <c r="D49" s="12">
        <v>99900</v>
      </c>
      <c r="E49" t="s">
        <v>29</v>
      </c>
      <c r="F49" t="s">
        <v>30</v>
      </c>
      <c r="G49" s="12">
        <v>99900</v>
      </c>
      <c r="H49" s="12">
        <v>22500</v>
      </c>
      <c r="I49" s="16">
        <f t="shared" si="5"/>
        <v>22.522522522522522</v>
      </c>
      <c r="J49" s="12">
        <v>29987</v>
      </c>
      <c r="K49" s="12">
        <f t="shared" si="6"/>
        <v>99900</v>
      </c>
      <c r="L49" s="12">
        <v>29987</v>
      </c>
      <c r="M49" s="24">
        <v>655</v>
      </c>
      <c r="N49" s="27">
        <v>660</v>
      </c>
      <c r="O49" s="31">
        <v>9.9700000000000006</v>
      </c>
      <c r="P49" s="31">
        <v>9.9700000000000006</v>
      </c>
      <c r="Q49" s="12">
        <f t="shared" si="7"/>
        <v>152.51908396946564</v>
      </c>
      <c r="R49" s="12">
        <f t="shared" si="8"/>
        <v>10020.060180541625</v>
      </c>
      <c r="S49" s="35">
        <f t="shared" si="9"/>
        <v>0.2300289297645001</v>
      </c>
      <c r="T49" s="31">
        <v>655</v>
      </c>
      <c r="U49" s="5" t="s">
        <v>34</v>
      </c>
      <c r="V49" t="s">
        <v>75</v>
      </c>
      <c r="X49" t="s">
        <v>44</v>
      </c>
      <c r="Y49">
        <v>0</v>
      </c>
      <c r="Z49">
        <v>0</v>
      </c>
      <c r="AA49" s="6" t="s">
        <v>31</v>
      </c>
    </row>
    <row r="50" spans="1:27" x14ac:dyDescent="0.25">
      <c r="A50" t="s">
        <v>154</v>
      </c>
      <c r="C50" s="20">
        <v>44433</v>
      </c>
      <c r="D50" s="12">
        <v>34000</v>
      </c>
      <c r="E50" t="s">
        <v>29</v>
      </c>
      <c r="F50" t="s">
        <v>30</v>
      </c>
      <c r="G50" s="12">
        <v>34000</v>
      </c>
      <c r="H50" s="12">
        <v>19000</v>
      </c>
      <c r="I50" s="16">
        <f t="shared" si="5"/>
        <v>55.882352941176471</v>
      </c>
      <c r="J50" s="12">
        <v>0</v>
      </c>
      <c r="K50" s="12">
        <f t="shared" si="6"/>
        <v>34000</v>
      </c>
      <c r="L50" s="12">
        <v>0</v>
      </c>
      <c r="M50" s="24">
        <v>330</v>
      </c>
      <c r="N50" s="27">
        <v>1320</v>
      </c>
      <c r="O50" s="31">
        <v>10</v>
      </c>
      <c r="P50" s="31">
        <v>10</v>
      </c>
      <c r="Q50" s="12">
        <f t="shared" si="7"/>
        <v>103.03030303030303</v>
      </c>
      <c r="R50" s="12">
        <f t="shared" si="8"/>
        <v>3400</v>
      </c>
      <c r="S50" s="35">
        <f t="shared" si="9"/>
        <v>7.8053259871441696E-2</v>
      </c>
      <c r="T50" s="31">
        <v>330</v>
      </c>
      <c r="U50" s="5" t="s">
        <v>39</v>
      </c>
      <c r="V50" t="s">
        <v>155</v>
      </c>
      <c r="Y50">
        <v>0</v>
      </c>
      <c r="Z50">
        <v>0</v>
      </c>
      <c r="AA50" s="6" t="s">
        <v>31</v>
      </c>
    </row>
    <row r="51" spans="1:27" x14ac:dyDescent="0.25">
      <c r="A51" t="s">
        <v>164</v>
      </c>
      <c r="C51" s="20">
        <v>44298</v>
      </c>
      <c r="D51" s="12">
        <v>27000</v>
      </c>
      <c r="E51" t="s">
        <v>29</v>
      </c>
      <c r="F51" t="s">
        <v>30</v>
      </c>
      <c r="G51" s="12">
        <v>27000</v>
      </c>
      <c r="H51" s="12">
        <v>19000</v>
      </c>
      <c r="I51" s="16">
        <f t="shared" si="5"/>
        <v>70.370370370370367</v>
      </c>
      <c r="J51" s="12">
        <v>0</v>
      </c>
      <c r="K51" s="12">
        <f t="shared" si="6"/>
        <v>27000</v>
      </c>
      <c r="L51" s="12">
        <v>0</v>
      </c>
      <c r="M51" s="24">
        <v>330</v>
      </c>
      <c r="N51" s="27">
        <v>1320</v>
      </c>
      <c r="O51" s="31">
        <v>10</v>
      </c>
      <c r="P51" s="31">
        <v>10</v>
      </c>
      <c r="Q51" s="12">
        <f t="shared" si="7"/>
        <v>81.818181818181813</v>
      </c>
      <c r="R51" s="12">
        <f t="shared" si="8"/>
        <v>2700</v>
      </c>
      <c r="S51" s="35">
        <f t="shared" si="9"/>
        <v>6.1983471074380167E-2</v>
      </c>
      <c r="T51" s="31">
        <v>330</v>
      </c>
      <c r="U51" s="5" t="s">
        <v>39</v>
      </c>
      <c r="V51" t="s">
        <v>165</v>
      </c>
      <c r="Y51">
        <v>0</v>
      </c>
      <c r="Z51">
        <v>0</v>
      </c>
      <c r="AA51" s="6" t="s">
        <v>31</v>
      </c>
    </row>
    <row r="52" spans="1:27" x14ac:dyDescent="0.25">
      <c r="A52" t="s">
        <v>185</v>
      </c>
      <c r="C52" s="20">
        <v>44672</v>
      </c>
      <c r="D52" s="12">
        <v>45000</v>
      </c>
      <c r="E52" t="s">
        <v>29</v>
      </c>
      <c r="F52" t="s">
        <v>30</v>
      </c>
      <c r="G52" s="12">
        <v>45000</v>
      </c>
      <c r="H52" s="12">
        <v>13700</v>
      </c>
      <c r="I52" s="16">
        <f t="shared" si="5"/>
        <v>30.444444444444446</v>
      </c>
      <c r="J52" s="12">
        <v>29892</v>
      </c>
      <c r="K52" s="12">
        <f t="shared" si="6"/>
        <v>45000</v>
      </c>
      <c r="L52" s="12">
        <v>29892</v>
      </c>
      <c r="M52" s="24">
        <v>847.78534999999999</v>
      </c>
      <c r="N52" s="27">
        <v>1320</v>
      </c>
      <c r="O52" s="31">
        <v>10</v>
      </c>
      <c r="P52" s="31">
        <v>10</v>
      </c>
      <c r="Q52" s="12">
        <f t="shared" si="7"/>
        <v>53.079473477573067</v>
      </c>
      <c r="R52" s="12">
        <f t="shared" si="8"/>
        <v>4500</v>
      </c>
      <c r="S52" s="35">
        <f t="shared" si="9"/>
        <v>0.10330578512396695</v>
      </c>
      <c r="T52" s="31">
        <v>330</v>
      </c>
      <c r="U52" s="5" t="s">
        <v>39</v>
      </c>
      <c r="V52" t="s">
        <v>186</v>
      </c>
      <c r="X52" t="s">
        <v>187</v>
      </c>
      <c r="Y52">
        <v>0</v>
      </c>
      <c r="Z52">
        <v>0</v>
      </c>
      <c r="AA52" s="6" t="s">
        <v>31</v>
      </c>
    </row>
    <row r="53" spans="1:27" x14ac:dyDescent="0.25">
      <c r="A53" t="s">
        <v>188</v>
      </c>
      <c r="B53" t="s">
        <v>189</v>
      </c>
      <c r="C53" s="20">
        <v>44530</v>
      </c>
      <c r="D53" s="12">
        <v>25000</v>
      </c>
      <c r="E53" t="s">
        <v>29</v>
      </c>
      <c r="F53" t="s">
        <v>30</v>
      </c>
      <c r="G53" s="12">
        <v>25000</v>
      </c>
      <c r="H53" s="12">
        <v>11200</v>
      </c>
      <c r="I53" s="16">
        <f t="shared" si="5"/>
        <v>44.800000000000004</v>
      </c>
      <c r="J53" s="12">
        <v>0</v>
      </c>
      <c r="K53" s="12">
        <f t="shared" si="6"/>
        <v>25000</v>
      </c>
      <c r="L53" s="12">
        <v>0</v>
      </c>
      <c r="M53" s="24">
        <v>330</v>
      </c>
      <c r="N53" s="27">
        <v>1320</v>
      </c>
      <c r="O53" s="31">
        <v>10</v>
      </c>
      <c r="P53" s="31">
        <v>10</v>
      </c>
      <c r="Q53" s="12">
        <f t="shared" si="7"/>
        <v>75.757575757575751</v>
      </c>
      <c r="R53" s="12">
        <f t="shared" si="8"/>
        <v>2500</v>
      </c>
      <c r="S53" s="35">
        <f t="shared" si="9"/>
        <v>5.73921028466483E-2</v>
      </c>
      <c r="T53" s="31">
        <v>330</v>
      </c>
      <c r="U53" s="5" t="s">
        <v>39</v>
      </c>
      <c r="V53" t="s">
        <v>190</v>
      </c>
      <c r="Y53">
        <v>0</v>
      </c>
      <c r="Z53">
        <v>0</v>
      </c>
      <c r="AA53" s="6" t="s">
        <v>31</v>
      </c>
    </row>
    <row r="54" spans="1:27" x14ac:dyDescent="0.25">
      <c r="A54" t="s">
        <v>209</v>
      </c>
      <c r="C54" s="20">
        <v>44580</v>
      </c>
      <c r="D54" s="12">
        <v>28000</v>
      </c>
      <c r="E54" t="s">
        <v>29</v>
      </c>
      <c r="F54" t="s">
        <v>30</v>
      </c>
      <c r="G54" s="12">
        <v>28000</v>
      </c>
      <c r="H54" s="12">
        <v>11800</v>
      </c>
      <c r="I54" s="16">
        <f t="shared" si="5"/>
        <v>42.142857142857146</v>
      </c>
      <c r="J54" s="12">
        <v>0</v>
      </c>
      <c r="K54" s="12">
        <f t="shared" si="6"/>
        <v>28000</v>
      </c>
      <c r="L54" s="12">
        <v>0</v>
      </c>
      <c r="M54" s="24">
        <v>330</v>
      </c>
      <c r="N54" s="27">
        <v>1320</v>
      </c>
      <c r="O54" s="31">
        <v>10</v>
      </c>
      <c r="P54" s="31">
        <v>10</v>
      </c>
      <c r="Q54" s="12">
        <f t="shared" si="7"/>
        <v>84.848484848484844</v>
      </c>
      <c r="R54" s="12">
        <f t="shared" si="8"/>
        <v>2800</v>
      </c>
      <c r="S54" s="35">
        <f t="shared" si="9"/>
        <v>6.4279155188246104E-2</v>
      </c>
      <c r="T54" s="31">
        <v>330</v>
      </c>
      <c r="U54" s="5" t="s">
        <v>39</v>
      </c>
      <c r="V54" t="s">
        <v>210</v>
      </c>
      <c r="Y54">
        <v>0</v>
      </c>
      <c r="Z54">
        <v>0</v>
      </c>
      <c r="AA54" s="6" t="s">
        <v>31</v>
      </c>
    </row>
    <row r="55" spans="1:27" x14ac:dyDescent="0.25">
      <c r="A55" t="s">
        <v>228</v>
      </c>
      <c r="C55" s="20">
        <v>44901</v>
      </c>
      <c r="D55" s="12">
        <v>29000</v>
      </c>
      <c r="E55" t="s">
        <v>29</v>
      </c>
      <c r="F55" t="s">
        <v>30</v>
      </c>
      <c r="G55" s="12">
        <v>29000</v>
      </c>
      <c r="H55" s="12">
        <v>10900</v>
      </c>
      <c r="I55" s="16">
        <f t="shared" si="5"/>
        <v>37.586206896551722</v>
      </c>
      <c r="J55" s="12">
        <v>29783</v>
      </c>
      <c r="K55" s="12">
        <f t="shared" si="6"/>
        <v>29000</v>
      </c>
      <c r="L55" s="12">
        <v>29783</v>
      </c>
      <c r="M55" s="24">
        <v>657.71</v>
      </c>
      <c r="N55" s="27">
        <v>663.080017</v>
      </c>
      <c r="O55" s="31">
        <v>10</v>
      </c>
      <c r="P55" s="31">
        <v>10</v>
      </c>
      <c r="Q55" s="12">
        <f t="shared" si="7"/>
        <v>44.092381140624283</v>
      </c>
      <c r="R55" s="12">
        <f t="shared" si="8"/>
        <v>2900</v>
      </c>
      <c r="S55" s="35">
        <f t="shared" si="9"/>
        <v>6.6574839302112027E-2</v>
      </c>
      <c r="T55" s="31">
        <v>657.71</v>
      </c>
      <c r="U55" s="5" t="s">
        <v>39</v>
      </c>
      <c r="V55" t="s">
        <v>229</v>
      </c>
      <c r="X55" t="s">
        <v>44</v>
      </c>
      <c r="Y55">
        <v>0</v>
      </c>
      <c r="Z55">
        <v>0</v>
      </c>
      <c r="AA55" s="6" t="s">
        <v>31</v>
      </c>
    </row>
    <row r="56" spans="1:27" x14ac:dyDescent="0.25">
      <c r="A56" t="s">
        <v>237</v>
      </c>
      <c r="B56" t="s">
        <v>238</v>
      </c>
      <c r="C56" s="20">
        <v>44658</v>
      </c>
      <c r="D56" s="12">
        <v>30000</v>
      </c>
      <c r="E56" t="s">
        <v>29</v>
      </c>
      <c r="F56" t="s">
        <v>30</v>
      </c>
      <c r="G56" s="12">
        <v>30000</v>
      </c>
      <c r="H56" s="12">
        <v>11200</v>
      </c>
      <c r="I56" s="16">
        <f t="shared" si="5"/>
        <v>37.333333333333336</v>
      </c>
      <c r="J56" s="12">
        <v>29892</v>
      </c>
      <c r="K56" s="12">
        <f t="shared" si="6"/>
        <v>30000</v>
      </c>
      <c r="L56" s="12">
        <v>29892</v>
      </c>
      <c r="M56" s="24">
        <v>330</v>
      </c>
      <c r="N56" s="27">
        <f>O56*43560/M56</f>
        <v>1287</v>
      </c>
      <c r="O56" s="31">
        <v>9.75</v>
      </c>
      <c r="P56" s="31">
        <v>10</v>
      </c>
      <c r="Q56" s="12">
        <f t="shared" si="7"/>
        <v>90.909090909090907</v>
      </c>
      <c r="R56" s="12">
        <f t="shared" si="8"/>
        <v>3076.9230769230771</v>
      </c>
      <c r="S56" s="35">
        <f t="shared" si="9"/>
        <v>7.0636434272797907E-2</v>
      </c>
      <c r="T56" s="31">
        <v>0</v>
      </c>
      <c r="U56" s="5" t="s">
        <v>39</v>
      </c>
      <c r="V56" t="s">
        <v>239</v>
      </c>
      <c r="X56" t="s">
        <v>44</v>
      </c>
      <c r="Y56">
        <v>0</v>
      </c>
      <c r="Z56">
        <v>0</v>
      </c>
      <c r="AA56" s="6" t="s">
        <v>31</v>
      </c>
    </row>
    <row r="57" spans="1:27" x14ac:dyDescent="0.25">
      <c r="A57" t="s">
        <v>254</v>
      </c>
      <c r="C57" s="20">
        <v>44795</v>
      </c>
      <c r="D57" s="12">
        <v>20000</v>
      </c>
      <c r="E57" t="s">
        <v>29</v>
      </c>
      <c r="F57" t="s">
        <v>30</v>
      </c>
      <c r="G57" s="12">
        <v>20000</v>
      </c>
      <c r="H57" s="12">
        <v>12500</v>
      </c>
      <c r="I57" s="16">
        <f t="shared" si="5"/>
        <v>62.5</v>
      </c>
      <c r="J57" s="12">
        <v>30000</v>
      </c>
      <c r="K57" s="12">
        <f t="shared" si="6"/>
        <v>20000</v>
      </c>
      <c r="L57" s="12">
        <v>30000</v>
      </c>
      <c r="M57" s="24">
        <v>330</v>
      </c>
      <c r="N57" s="27">
        <f>O57*43560/M57</f>
        <v>1320</v>
      </c>
      <c r="O57" s="31">
        <v>10</v>
      </c>
      <c r="P57" s="31">
        <v>10</v>
      </c>
      <c r="Q57" s="12">
        <f t="shared" si="7"/>
        <v>60.606060606060609</v>
      </c>
      <c r="R57" s="12">
        <f t="shared" si="8"/>
        <v>2000</v>
      </c>
      <c r="S57" s="35">
        <f t="shared" si="9"/>
        <v>4.5913682277318638E-2</v>
      </c>
      <c r="T57" s="31">
        <v>0</v>
      </c>
      <c r="U57" s="5" t="s">
        <v>39</v>
      </c>
      <c r="V57" t="s">
        <v>255</v>
      </c>
      <c r="X57" t="s">
        <v>44</v>
      </c>
      <c r="Y57">
        <v>0</v>
      </c>
      <c r="Z57">
        <v>0</v>
      </c>
      <c r="AA57" s="6" t="s">
        <v>31</v>
      </c>
    </row>
    <row r="58" spans="1:27" x14ac:dyDescent="0.25">
      <c r="A58" t="s">
        <v>272</v>
      </c>
      <c r="C58" s="20">
        <v>45009</v>
      </c>
      <c r="D58" s="12">
        <v>49900</v>
      </c>
      <c r="E58" t="s">
        <v>29</v>
      </c>
      <c r="F58" t="s">
        <v>30</v>
      </c>
      <c r="G58" s="12">
        <v>49900</v>
      </c>
      <c r="H58" s="12">
        <v>11900</v>
      </c>
      <c r="I58" s="16">
        <f t="shared" si="5"/>
        <v>23.847695390781563</v>
      </c>
      <c r="J58" s="12">
        <v>30000</v>
      </c>
      <c r="K58" s="12">
        <f t="shared" si="6"/>
        <v>49900</v>
      </c>
      <c r="L58" s="12">
        <v>30000</v>
      </c>
      <c r="M58" s="24">
        <v>346</v>
      </c>
      <c r="N58" s="27">
        <v>1266.1850589999999</v>
      </c>
      <c r="O58" s="31">
        <v>10</v>
      </c>
      <c r="P58" s="31">
        <v>10</v>
      </c>
      <c r="Q58" s="12">
        <f t="shared" si="7"/>
        <v>144.21965317919074</v>
      </c>
      <c r="R58" s="12">
        <f t="shared" si="8"/>
        <v>4990</v>
      </c>
      <c r="S58" s="35">
        <f t="shared" si="9"/>
        <v>0.11455463728191001</v>
      </c>
      <c r="T58" s="31">
        <v>346</v>
      </c>
      <c r="U58" s="5" t="s">
        <v>39</v>
      </c>
      <c r="V58" t="s">
        <v>273</v>
      </c>
      <c r="X58" t="s">
        <v>44</v>
      </c>
      <c r="Y58">
        <v>0</v>
      </c>
      <c r="Z58">
        <v>0</v>
      </c>
      <c r="AA58" s="6" t="s">
        <v>31</v>
      </c>
    </row>
    <row r="59" spans="1:27" x14ac:dyDescent="0.25">
      <c r="A59" t="s">
        <v>313</v>
      </c>
      <c r="C59" s="20">
        <v>44344</v>
      </c>
      <c r="D59" s="12">
        <v>19500</v>
      </c>
      <c r="E59" t="s">
        <v>29</v>
      </c>
      <c r="F59" t="s">
        <v>30</v>
      </c>
      <c r="G59" s="12">
        <v>19500</v>
      </c>
      <c r="H59" s="12">
        <v>9900</v>
      </c>
      <c r="I59" s="16">
        <f t="shared" si="5"/>
        <v>50.769230769230766</v>
      </c>
      <c r="J59" s="12">
        <v>0</v>
      </c>
      <c r="K59" s="12">
        <f t="shared" si="6"/>
        <v>19500</v>
      </c>
      <c r="L59" s="12">
        <v>0</v>
      </c>
      <c r="M59" s="24">
        <v>330</v>
      </c>
      <c r="N59" s="27">
        <v>1320</v>
      </c>
      <c r="O59" s="31">
        <v>10</v>
      </c>
      <c r="P59" s="31">
        <v>10</v>
      </c>
      <c r="Q59" s="12">
        <f t="shared" si="7"/>
        <v>59.090909090909093</v>
      </c>
      <c r="R59" s="12">
        <f t="shared" si="8"/>
        <v>1950</v>
      </c>
      <c r="S59" s="35">
        <f t="shared" si="9"/>
        <v>4.4765840220385676E-2</v>
      </c>
      <c r="T59" s="31">
        <v>330</v>
      </c>
      <c r="U59" s="5" t="s">
        <v>39</v>
      </c>
      <c r="V59" t="s">
        <v>314</v>
      </c>
      <c r="Y59">
        <v>0</v>
      </c>
      <c r="Z59">
        <v>0</v>
      </c>
      <c r="AA59" s="6" t="s">
        <v>31</v>
      </c>
    </row>
    <row r="60" spans="1:27" x14ac:dyDescent="0.25">
      <c r="A60" t="s">
        <v>336</v>
      </c>
      <c r="C60" s="20">
        <v>44727</v>
      </c>
      <c r="D60" s="12">
        <v>30000</v>
      </c>
      <c r="E60" t="s">
        <v>29</v>
      </c>
      <c r="F60" t="s">
        <v>30</v>
      </c>
      <c r="G60" s="12">
        <v>30000</v>
      </c>
      <c r="H60" s="12">
        <v>11900</v>
      </c>
      <c r="I60" s="16">
        <f t="shared" si="5"/>
        <v>39.666666666666664</v>
      </c>
      <c r="J60" s="12">
        <v>29896</v>
      </c>
      <c r="K60" s="12">
        <f t="shared" si="6"/>
        <v>30000</v>
      </c>
      <c r="L60" s="12">
        <v>29896</v>
      </c>
      <c r="M60" s="24">
        <v>330</v>
      </c>
      <c r="N60" s="27">
        <f>O60*43560/M60</f>
        <v>1287</v>
      </c>
      <c r="O60" s="31">
        <v>9.75</v>
      </c>
      <c r="P60" s="31">
        <v>10</v>
      </c>
      <c r="Q60" s="12">
        <f t="shared" si="7"/>
        <v>90.909090909090907</v>
      </c>
      <c r="R60" s="12">
        <f t="shared" si="8"/>
        <v>3076.9230769230771</v>
      </c>
      <c r="S60" s="35">
        <f t="shared" si="9"/>
        <v>7.0636434272797907E-2</v>
      </c>
      <c r="T60" s="31">
        <v>0</v>
      </c>
      <c r="U60" s="5" t="s">
        <v>39</v>
      </c>
      <c r="V60" t="s">
        <v>337</v>
      </c>
      <c r="X60" t="s">
        <v>44</v>
      </c>
      <c r="Y60">
        <v>0</v>
      </c>
      <c r="Z60">
        <v>0</v>
      </c>
      <c r="AA60" s="6" t="s">
        <v>31</v>
      </c>
    </row>
    <row r="61" spans="1:27" x14ac:dyDescent="0.25">
      <c r="A61" t="s">
        <v>218</v>
      </c>
      <c r="C61" s="20">
        <v>44784</v>
      </c>
      <c r="D61" s="12">
        <v>31500</v>
      </c>
      <c r="E61" t="s">
        <v>29</v>
      </c>
      <c r="F61" t="s">
        <v>30</v>
      </c>
      <c r="G61" s="12">
        <v>31500</v>
      </c>
      <c r="H61" s="12">
        <v>11300</v>
      </c>
      <c r="I61" s="16">
        <f t="shared" si="5"/>
        <v>35.873015873015873</v>
      </c>
      <c r="J61" s="12">
        <v>30018</v>
      </c>
      <c r="K61" s="12">
        <f t="shared" si="6"/>
        <v>31500</v>
      </c>
      <c r="L61" s="12">
        <v>30018</v>
      </c>
      <c r="M61" s="24">
        <v>654</v>
      </c>
      <c r="N61" s="27">
        <v>667</v>
      </c>
      <c r="O61" s="31">
        <v>10.01</v>
      </c>
      <c r="P61" s="31">
        <v>10.01</v>
      </c>
      <c r="Q61" s="12">
        <f t="shared" si="7"/>
        <v>48.165137614678898</v>
      </c>
      <c r="R61" s="12">
        <f t="shared" si="8"/>
        <v>3146.8531468531469</v>
      </c>
      <c r="S61" s="35">
        <f t="shared" si="9"/>
        <v>7.2241807778997857E-2</v>
      </c>
      <c r="T61" s="31">
        <v>654</v>
      </c>
      <c r="U61" s="5" t="s">
        <v>39</v>
      </c>
      <c r="V61" t="s">
        <v>219</v>
      </c>
      <c r="X61" t="s">
        <v>200</v>
      </c>
      <c r="Y61">
        <v>0</v>
      </c>
      <c r="Z61">
        <v>0</v>
      </c>
      <c r="AA61" s="6" t="s">
        <v>31</v>
      </c>
    </row>
    <row r="62" spans="1:27" x14ac:dyDescent="0.25">
      <c r="A62" t="s">
        <v>311</v>
      </c>
      <c r="C62" s="20">
        <v>44342</v>
      </c>
      <c r="D62" s="12">
        <v>15000</v>
      </c>
      <c r="E62" t="s">
        <v>29</v>
      </c>
      <c r="F62" t="s">
        <v>30</v>
      </c>
      <c r="G62" s="12">
        <v>15000</v>
      </c>
      <c r="H62" s="12">
        <v>9900</v>
      </c>
      <c r="I62" s="16">
        <f t="shared" si="5"/>
        <v>66</v>
      </c>
      <c r="J62" s="12">
        <v>0</v>
      </c>
      <c r="K62" s="12">
        <f t="shared" si="6"/>
        <v>15000</v>
      </c>
      <c r="L62" s="12">
        <v>0</v>
      </c>
      <c r="M62" s="24">
        <v>330.5</v>
      </c>
      <c r="N62" s="27">
        <v>1320</v>
      </c>
      <c r="O62" s="31">
        <v>10.02</v>
      </c>
      <c r="P62" s="31">
        <v>10.02</v>
      </c>
      <c r="Q62" s="12">
        <f t="shared" si="7"/>
        <v>45.385779122541607</v>
      </c>
      <c r="R62" s="12">
        <f t="shared" si="8"/>
        <v>1497.0059880239521</v>
      </c>
      <c r="S62" s="35">
        <f t="shared" si="9"/>
        <v>3.4366528650687608E-2</v>
      </c>
      <c r="T62" s="31">
        <v>330.5</v>
      </c>
      <c r="U62" s="5" t="s">
        <v>39</v>
      </c>
      <c r="V62" t="s">
        <v>312</v>
      </c>
      <c r="Y62">
        <v>0</v>
      </c>
      <c r="Z62">
        <v>0</v>
      </c>
      <c r="AA62" s="6" t="s">
        <v>31</v>
      </c>
    </row>
    <row r="63" spans="1:27" x14ac:dyDescent="0.25">
      <c r="A63" t="s">
        <v>101</v>
      </c>
      <c r="C63" s="20">
        <v>44974</v>
      </c>
      <c r="D63" s="12">
        <v>71500</v>
      </c>
      <c r="E63" t="s">
        <v>29</v>
      </c>
      <c r="F63" t="s">
        <v>30</v>
      </c>
      <c r="G63" s="12">
        <v>71500</v>
      </c>
      <c r="H63" s="12">
        <v>12100</v>
      </c>
      <c r="I63" s="16">
        <f t="shared" si="5"/>
        <v>16.923076923076923</v>
      </c>
      <c r="J63" s="12">
        <v>34525</v>
      </c>
      <c r="K63" s="12">
        <f>G63-4471</f>
        <v>67029</v>
      </c>
      <c r="L63" s="12">
        <v>30054</v>
      </c>
      <c r="M63" s="24">
        <v>490</v>
      </c>
      <c r="N63" s="27">
        <f>O63*43560/M63</f>
        <v>891.64653061224487</v>
      </c>
      <c r="O63" s="31">
        <v>10.029999999999999</v>
      </c>
      <c r="P63" s="31">
        <v>10.029999999999999</v>
      </c>
      <c r="Q63" s="12">
        <f t="shared" si="7"/>
        <v>136.79387755102042</v>
      </c>
      <c r="R63" s="12">
        <f t="shared" si="8"/>
        <v>6682.851445663011</v>
      </c>
      <c r="S63" s="35">
        <f t="shared" si="9"/>
        <v>0.15341715899134553</v>
      </c>
      <c r="T63" s="31">
        <v>0</v>
      </c>
      <c r="U63" s="5" t="s">
        <v>34</v>
      </c>
      <c r="V63" t="s">
        <v>102</v>
      </c>
      <c r="X63" t="s">
        <v>44</v>
      </c>
      <c r="Y63">
        <v>0</v>
      </c>
      <c r="Z63">
        <v>0</v>
      </c>
      <c r="AA63" s="6" t="s">
        <v>31</v>
      </c>
    </row>
    <row r="64" spans="1:27" x14ac:dyDescent="0.25">
      <c r="A64" t="s">
        <v>395</v>
      </c>
      <c r="C64" s="20">
        <v>44965</v>
      </c>
      <c r="D64" s="12">
        <v>29000</v>
      </c>
      <c r="E64" t="s">
        <v>29</v>
      </c>
      <c r="F64" t="s">
        <v>30</v>
      </c>
      <c r="G64" s="12">
        <v>29000</v>
      </c>
      <c r="H64" s="12">
        <v>11900</v>
      </c>
      <c r="I64" s="16">
        <f t="shared" si="5"/>
        <v>41.03448275862069</v>
      </c>
      <c r="J64" s="12">
        <v>29905</v>
      </c>
      <c r="K64" s="12">
        <f t="shared" ref="K64:K95" si="10">G64-0</f>
        <v>29000</v>
      </c>
      <c r="L64" s="12">
        <v>29905</v>
      </c>
      <c r="M64" s="24">
        <v>330</v>
      </c>
      <c r="N64" s="27">
        <f>O64*43560/M64</f>
        <v>1290.96</v>
      </c>
      <c r="O64" s="31">
        <v>9.7799999999999994</v>
      </c>
      <c r="P64" s="31">
        <v>10.029999999999999</v>
      </c>
      <c r="Q64" s="12">
        <f t="shared" si="7"/>
        <v>87.878787878787875</v>
      </c>
      <c r="R64" s="12">
        <f t="shared" si="8"/>
        <v>2965.2351738241309</v>
      </c>
      <c r="S64" s="35">
        <f t="shared" si="9"/>
        <v>6.8072432824245424E-2</v>
      </c>
      <c r="T64" s="31">
        <v>0</v>
      </c>
      <c r="U64" s="5" t="s">
        <v>39</v>
      </c>
      <c r="V64" t="s">
        <v>396</v>
      </c>
      <c r="X64" t="s">
        <v>44</v>
      </c>
      <c r="Y64">
        <v>0</v>
      </c>
      <c r="Z64">
        <v>0</v>
      </c>
      <c r="AA64" s="6" t="s">
        <v>31</v>
      </c>
    </row>
    <row r="65" spans="1:27" x14ac:dyDescent="0.25">
      <c r="A65" t="s">
        <v>106</v>
      </c>
      <c r="B65" t="s">
        <v>107</v>
      </c>
      <c r="C65" s="20">
        <v>44400</v>
      </c>
      <c r="D65" s="12">
        <v>65000</v>
      </c>
      <c r="E65" t="s">
        <v>29</v>
      </c>
      <c r="F65" t="s">
        <v>30</v>
      </c>
      <c r="G65" s="12">
        <v>65000</v>
      </c>
      <c r="H65" s="12">
        <v>13000</v>
      </c>
      <c r="I65" s="16">
        <f t="shared" si="5"/>
        <v>20</v>
      </c>
      <c r="J65" s="12">
        <v>30180</v>
      </c>
      <c r="K65" s="12">
        <f t="shared" si="10"/>
        <v>65000</v>
      </c>
      <c r="L65" s="12">
        <v>30180</v>
      </c>
      <c r="M65" s="24">
        <v>323</v>
      </c>
      <c r="N65" s="27">
        <v>1385.73999</v>
      </c>
      <c r="O65" s="31">
        <v>10.1</v>
      </c>
      <c r="P65" s="31">
        <v>10.1</v>
      </c>
      <c r="Q65" s="12">
        <f t="shared" si="7"/>
        <v>201.23839009287926</v>
      </c>
      <c r="R65" s="12">
        <f t="shared" si="8"/>
        <v>6435.6435643564355</v>
      </c>
      <c r="S65" s="35">
        <f t="shared" si="9"/>
        <v>0.14774204693196591</v>
      </c>
      <c r="T65" s="31">
        <v>323</v>
      </c>
      <c r="U65" s="5" t="s">
        <v>39</v>
      </c>
      <c r="V65" t="s">
        <v>108</v>
      </c>
      <c r="X65" t="s">
        <v>109</v>
      </c>
      <c r="Y65">
        <v>1</v>
      </c>
      <c r="Z65">
        <v>0</v>
      </c>
      <c r="AA65" s="6" t="s">
        <v>31</v>
      </c>
    </row>
    <row r="66" spans="1:27" x14ac:dyDescent="0.25">
      <c r="A66" t="s">
        <v>162</v>
      </c>
      <c r="C66" s="20">
        <v>44461</v>
      </c>
      <c r="D66" s="12">
        <v>35000</v>
      </c>
      <c r="E66" t="s">
        <v>29</v>
      </c>
      <c r="F66" t="s">
        <v>30</v>
      </c>
      <c r="G66" s="12">
        <v>35000</v>
      </c>
      <c r="H66" s="12">
        <v>19200</v>
      </c>
      <c r="I66" s="16">
        <f t="shared" ref="I66:I97" si="11">H66/G66*100</f>
        <v>54.857142857142861</v>
      </c>
      <c r="J66" s="12">
        <v>0</v>
      </c>
      <c r="K66" s="12">
        <f t="shared" si="10"/>
        <v>35000</v>
      </c>
      <c r="L66" s="12">
        <v>0</v>
      </c>
      <c r="M66" s="24">
        <v>332</v>
      </c>
      <c r="N66" s="27">
        <v>1325</v>
      </c>
      <c r="O66" s="31">
        <v>10.1</v>
      </c>
      <c r="P66" s="31">
        <v>10.1</v>
      </c>
      <c r="Q66" s="12">
        <f t="shared" ref="Q66:Q97" si="12">K66/M66</f>
        <v>105.42168674698796</v>
      </c>
      <c r="R66" s="12">
        <f t="shared" ref="R66:R97" si="13">K66/O66</f>
        <v>3465.3465346534654</v>
      </c>
      <c r="S66" s="35">
        <f t="shared" ref="S66:S97" si="14">K66/O66/43560</f>
        <v>7.9553409886443188E-2</v>
      </c>
      <c r="T66" s="31">
        <v>332</v>
      </c>
      <c r="U66" s="5" t="s">
        <v>39</v>
      </c>
      <c r="V66" t="s">
        <v>163</v>
      </c>
      <c r="Y66">
        <v>0</v>
      </c>
      <c r="Z66">
        <v>0</v>
      </c>
      <c r="AA66" s="6" t="s">
        <v>31</v>
      </c>
    </row>
    <row r="67" spans="1:27" x14ac:dyDescent="0.25">
      <c r="A67" t="s">
        <v>383</v>
      </c>
      <c r="C67" s="20">
        <v>44475</v>
      </c>
      <c r="D67" s="12">
        <v>29900</v>
      </c>
      <c r="E67" t="s">
        <v>29</v>
      </c>
      <c r="F67" t="s">
        <v>30</v>
      </c>
      <c r="G67" s="12">
        <v>29900</v>
      </c>
      <c r="H67" s="12">
        <v>12000</v>
      </c>
      <c r="I67" s="16">
        <f t="shared" si="11"/>
        <v>40.133779264214049</v>
      </c>
      <c r="J67" s="12">
        <v>0</v>
      </c>
      <c r="K67" s="12">
        <f t="shared" si="10"/>
        <v>29900</v>
      </c>
      <c r="L67" s="12">
        <v>0</v>
      </c>
      <c r="M67" s="24">
        <v>332</v>
      </c>
      <c r="N67" s="27">
        <v>1325</v>
      </c>
      <c r="O67" s="31">
        <v>10.1</v>
      </c>
      <c r="P67" s="31">
        <v>10.1</v>
      </c>
      <c r="Q67" s="12">
        <f t="shared" si="12"/>
        <v>90.060240963855421</v>
      </c>
      <c r="R67" s="12">
        <f t="shared" si="13"/>
        <v>2960.3960396039606</v>
      </c>
      <c r="S67" s="35">
        <f t="shared" si="14"/>
        <v>6.796134158870433E-2</v>
      </c>
      <c r="T67" s="31">
        <v>332</v>
      </c>
      <c r="U67" s="5" t="s">
        <v>39</v>
      </c>
      <c r="V67" t="s">
        <v>384</v>
      </c>
      <c r="Y67">
        <v>0</v>
      </c>
      <c r="Z67">
        <v>0</v>
      </c>
      <c r="AA67" s="6" t="s">
        <v>31</v>
      </c>
    </row>
    <row r="68" spans="1:27" x14ac:dyDescent="0.25">
      <c r="A68" t="s">
        <v>309</v>
      </c>
      <c r="C68" s="20">
        <v>44750</v>
      </c>
      <c r="D68" s="12">
        <v>52500</v>
      </c>
      <c r="E68" t="s">
        <v>29</v>
      </c>
      <c r="F68" t="s">
        <v>30</v>
      </c>
      <c r="G68" s="12">
        <v>52500</v>
      </c>
      <c r="H68" s="12">
        <v>11800</v>
      </c>
      <c r="I68" s="16">
        <f t="shared" si="11"/>
        <v>22.476190476190478</v>
      </c>
      <c r="J68" s="12">
        <v>29892</v>
      </c>
      <c r="K68" s="12">
        <f t="shared" si="10"/>
        <v>52500</v>
      </c>
      <c r="L68" s="12">
        <v>29892</v>
      </c>
      <c r="M68" s="24">
        <v>602</v>
      </c>
      <c r="N68" s="27">
        <v>725.38000499999998</v>
      </c>
      <c r="O68" s="31">
        <v>10.199999999999999</v>
      </c>
      <c r="P68" s="31">
        <v>10.199999999999999</v>
      </c>
      <c r="Q68" s="12">
        <f t="shared" si="12"/>
        <v>87.20930232558139</v>
      </c>
      <c r="R68" s="12">
        <f t="shared" si="13"/>
        <v>5147.0588235294117</v>
      </c>
      <c r="S68" s="35">
        <f t="shared" si="14"/>
        <v>0.11816021174309944</v>
      </c>
      <c r="T68" s="31">
        <v>602</v>
      </c>
      <c r="U68" s="5" t="s">
        <v>34</v>
      </c>
      <c r="V68" t="s">
        <v>310</v>
      </c>
      <c r="X68" t="s">
        <v>293</v>
      </c>
      <c r="Y68">
        <v>0</v>
      </c>
      <c r="Z68">
        <v>0</v>
      </c>
      <c r="AA68" s="6" t="s">
        <v>31</v>
      </c>
    </row>
    <row r="69" spans="1:27" x14ac:dyDescent="0.25">
      <c r="A69" t="s">
        <v>182</v>
      </c>
      <c r="C69" s="20">
        <v>44909</v>
      </c>
      <c r="D69" s="12">
        <v>50000</v>
      </c>
      <c r="E69" t="s">
        <v>29</v>
      </c>
      <c r="F69" t="s">
        <v>32</v>
      </c>
      <c r="G69" s="12">
        <v>50000</v>
      </c>
      <c r="H69" s="12">
        <v>31600</v>
      </c>
      <c r="I69" s="16">
        <f t="shared" si="11"/>
        <v>63.2</v>
      </c>
      <c r="J69" s="12">
        <v>18430</v>
      </c>
      <c r="K69" s="12">
        <f t="shared" si="10"/>
        <v>50000</v>
      </c>
      <c r="L69" s="12">
        <v>18430</v>
      </c>
      <c r="M69" s="24">
        <f>316+140</f>
        <v>456</v>
      </c>
      <c r="N69" s="27">
        <f>O69*43560/M69</f>
        <v>949.53157894736864</v>
      </c>
      <c r="O69" s="31">
        <f>9.46+0.48</f>
        <v>9.9400000000000013</v>
      </c>
      <c r="P69" s="31">
        <f>9.7+0.59</f>
        <v>10.29</v>
      </c>
      <c r="Q69" s="12">
        <f t="shared" si="12"/>
        <v>109.64912280701755</v>
      </c>
      <c r="R69" s="12">
        <f t="shared" si="13"/>
        <v>5030.1810865191137</v>
      </c>
      <c r="S69" s="35">
        <f t="shared" si="14"/>
        <v>0.11547706810190803</v>
      </c>
      <c r="T69" s="31">
        <v>0</v>
      </c>
      <c r="U69" s="5" t="s">
        <v>77</v>
      </c>
      <c r="V69" t="s">
        <v>183</v>
      </c>
      <c r="W69" t="s">
        <v>184</v>
      </c>
      <c r="X69" t="s">
        <v>181</v>
      </c>
      <c r="Y69">
        <v>0</v>
      </c>
      <c r="Z69">
        <v>0</v>
      </c>
      <c r="AA69" s="6" t="s">
        <v>31</v>
      </c>
    </row>
    <row r="70" spans="1:27" x14ac:dyDescent="0.25">
      <c r="A70" t="s">
        <v>97</v>
      </c>
      <c r="C70" s="20">
        <v>44965</v>
      </c>
      <c r="D70" s="12">
        <v>22000</v>
      </c>
      <c r="E70" t="s">
        <v>29</v>
      </c>
      <c r="F70" t="s">
        <v>30</v>
      </c>
      <c r="G70" s="12">
        <v>22000</v>
      </c>
      <c r="H70" s="12">
        <v>11900</v>
      </c>
      <c r="I70" s="16">
        <f t="shared" si="11"/>
        <v>54.090909090909086</v>
      </c>
      <c r="J70" s="12">
        <v>30558</v>
      </c>
      <c r="K70" s="12">
        <f t="shared" si="10"/>
        <v>22000</v>
      </c>
      <c r="L70" s="12">
        <v>30558</v>
      </c>
      <c r="M70" s="24">
        <v>500</v>
      </c>
      <c r="N70" s="27">
        <f>O70*43560/M70</f>
        <v>898.20720000000006</v>
      </c>
      <c r="O70" s="31">
        <v>10.31</v>
      </c>
      <c r="P70" s="31">
        <v>10.31</v>
      </c>
      <c r="Q70" s="12">
        <f t="shared" si="12"/>
        <v>44</v>
      </c>
      <c r="R70" s="12">
        <f t="shared" si="13"/>
        <v>2133.8506304558682</v>
      </c>
      <c r="S70" s="35">
        <f t="shared" si="14"/>
        <v>4.8986469937003403E-2</v>
      </c>
      <c r="T70" s="31">
        <v>0</v>
      </c>
      <c r="U70" s="5" t="s">
        <v>39</v>
      </c>
      <c r="V70" t="s">
        <v>98</v>
      </c>
      <c r="X70" t="s">
        <v>44</v>
      </c>
      <c r="Y70">
        <v>0</v>
      </c>
      <c r="Z70">
        <v>0</v>
      </c>
      <c r="AA70" s="6" t="s">
        <v>31</v>
      </c>
    </row>
    <row r="71" spans="1:27" x14ac:dyDescent="0.25">
      <c r="A71" t="s">
        <v>42</v>
      </c>
      <c r="C71" s="20">
        <v>44974</v>
      </c>
      <c r="D71" s="12">
        <v>47900</v>
      </c>
      <c r="E71" t="s">
        <v>29</v>
      </c>
      <c r="F71" t="s">
        <v>30</v>
      </c>
      <c r="G71" s="12">
        <v>47900</v>
      </c>
      <c r="H71" s="12">
        <v>15800</v>
      </c>
      <c r="I71" s="16">
        <f t="shared" si="11"/>
        <v>32.985386221294362</v>
      </c>
      <c r="J71" s="12">
        <v>29866</v>
      </c>
      <c r="K71" s="12">
        <f t="shared" si="10"/>
        <v>47900</v>
      </c>
      <c r="L71" s="12">
        <v>29866</v>
      </c>
      <c r="M71" s="24">
        <v>1000</v>
      </c>
      <c r="N71" s="27">
        <v>455</v>
      </c>
      <c r="O71" s="31">
        <v>10.45</v>
      </c>
      <c r="P71" s="31">
        <v>10.45</v>
      </c>
      <c r="Q71" s="12">
        <f t="shared" si="12"/>
        <v>47.9</v>
      </c>
      <c r="R71" s="12">
        <f t="shared" si="13"/>
        <v>4583.7320574162686</v>
      </c>
      <c r="S71" s="35">
        <f t="shared" si="14"/>
        <v>0.10522800866428532</v>
      </c>
      <c r="T71" s="31">
        <v>1000</v>
      </c>
      <c r="U71" s="5" t="s">
        <v>39</v>
      </c>
      <c r="V71" t="s">
        <v>43</v>
      </c>
      <c r="X71" t="s">
        <v>44</v>
      </c>
      <c r="Y71">
        <v>1</v>
      </c>
      <c r="Z71">
        <v>0</v>
      </c>
      <c r="AA71" s="6" t="s">
        <v>31</v>
      </c>
    </row>
    <row r="72" spans="1:27" x14ac:dyDescent="0.25">
      <c r="A72" t="s">
        <v>243</v>
      </c>
      <c r="C72" s="20">
        <v>44334</v>
      </c>
      <c r="D72" s="12">
        <v>26500</v>
      </c>
      <c r="E72" t="s">
        <v>29</v>
      </c>
      <c r="F72" t="s">
        <v>30</v>
      </c>
      <c r="G72" s="12">
        <v>26500</v>
      </c>
      <c r="H72" s="12">
        <v>11400</v>
      </c>
      <c r="I72" s="16">
        <f t="shared" si="11"/>
        <v>43.018867924528301</v>
      </c>
      <c r="J72" s="12">
        <v>0</v>
      </c>
      <c r="K72" s="12">
        <f t="shared" si="10"/>
        <v>26500</v>
      </c>
      <c r="L72" s="12">
        <v>0</v>
      </c>
      <c r="M72" s="24">
        <v>330</v>
      </c>
      <c r="N72" s="27">
        <v>1399</v>
      </c>
      <c r="O72" s="31">
        <v>10.6</v>
      </c>
      <c r="P72" s="31">
        <v>10.6</v>
      </c>
      <c r="Q72" s="12">
        <f t="shared" si="12"/>
        <v>80.303030303030297</v>
      </c>
      <c r="R72" s="12">
        <f t="shared" si="13"/>
        <v>2500</v>
      </c>
      <c r="S72" s="35">
        <f t="shared" si="14"/>
        <v>5.73921028466483E-2</v>
      </c>
      <c r="T72" s="31">
        <v>330</v>
      </c>
      <c r="U72" s="5" t="s">
        <v>39</v>
      </c>
      <c r="V72" t="s">
        <v>244</v>
      </c>
      <c r="Y72">
        <v>0</v>
      </c>
      <c r="Z72">
        <v>0</v>
      </c>
      <c r="AA72" s="6" t="s">
        <v>31</v>
      </c>
    </row>
    <row r="73" spans="1:27" x14ac:dyDescent="0.25">
      <c r="A73" t="s">
        <v>33</v>
      </c>
      <c r="C73" s="20">
        <v>45014</v>
      </c>
      <c r="D73" s="12">
        <v>50000</v>
      </c>
      <c r="E73" t="s">
        <v>29</v>
      </c>
      <c r="F73" t="s">
        <v>30</v>
      </c>
      <c r="G73" s="12">
        <v>50000</v>
      </c>
      <c r="H73" s="12">
        <v>13700</v>
      </c>
      <c r="I73" s="16">
        <f t="shared" si="11"/>
        <v>27.400000000000002</v>
      </c>
      <c r="J73" s="12">
        <v>31494</v>
      </c>
      <c r="K73" s="12">
        <f t="shared" si="10"/>
        <v>50000</v>
      </c>
      <c r="L73" s="12">
        <v>31494</v>
      </c>
      <c r="M73" s="24">
        <v>779.35646499999996</v>
      </c>
      <c r="N73" s="27">
        <v>2628</v>
      </c>
      <c r="O73" s="31">
        <v>10.97</v>
      </c>
      <c r="P73" s="31">
        <v>10.97</v>
      </c>
      <c r="Q73" s="12">
        <f t="shared" si="12"/>
        <v>64.155495264929897</v>
      </c>
      <c r="R73" s="12">
        <f t="shared" si="13"/>
        <v>4557.8851412944396</v>
      </c>
      <c r="S73" s="35">
        <f t="shared" si="14"/>
        <v>0.10463464511695224</v>
      </c>
      <c r="T73" s="31">
        <v>215</v>
      </c>
      <c r="U73" s="5" t="s">
        <v>34</v>
      </c>
      <c r="V73" t="s">
        <v>35</v>
      </c>
      <c r="X73" t="s">
        <v>36</v>
      </c>
      <c r="Y73">
        <v>0</v>
      </c>
      <c r="Z73">
        <v>1</v>
      </c>
      <c r="AA73" s="6" t="s">
        <v>31</v>
      </c>
    </row>
    <row r="74" spans="1:27" x14ac:dyDescent="0.25">
      <c r="A74" t="s">
        <v>283</v>
      </c>
      <c r="C74" s="20">
        <v>44643</v>
      </c>
      <c r="D74" s="12">
        <v>30000</v>
      </c>
      <c r="E74" t="s">
        <v>29</v>
      </c>
      <c r="F74" t="s">
        <v>30</v>
      </c>
      <c r="G74" s="12">
        <v>30000</v>
      </c>
      <c r="H74" s="12">
        <v>13400</v>
      </c>
      <c r="I74" s="16">
        <f t="shared" si="11"/>
        <v>44.666666666666664</v>
      </c>
      <c r="J74" s="12">
        <v>32178</v>
      </c>
      <c r="K74" s="12">
        <f t="shared" si="10"/>
        <v>30000</v>
      </c>
      <c r="L74" s="12">
        <v>32178</v>
      </c>
      <c r="M74" s="24">
        <v>419.44</v>
      </c>
      <c r="N74" s="27">
        <v>1184</v>
      </c>
      <c r="O74" s="31">
        <v>11.4</v>
      </c>
      <c r="P74" s="31">
        <v>11.4</v>
      </c>
      <c r="Q74" s="12">
        <f t="shared" si="12"/>
        <v>71.523936677474723</v>
      </c>
      <c r="R74" s="12">
        <f t="shared" si="13"/>
        <v>2631.5789473684208</v>
      </c>
      <c r="S74" s="35">
        <f t="shared" si="14"/>
        <v>6.0412739838577152E-2</v>
      </c>
      <c r="T74" s="31">
        <v>419.44</v>
      </c>
      <c r="U74" s="5" t="s">
        <v>34</v>
      </c>
      <c r="V74" t="s">
        <v>284</v>
      </c>
      <c r="X74" t="s">
        <v>44</v>
      </c>
      <c r="Y74">
        <v>0</v>
      </c>
      <c r="Z74">
        <v>1</v>
      </c>
      <c r="AA74" s="6" t="s">
        <v>31</v>
      </c>
    </row>
    <row r="75" spans="1:27" x14ac:dyDescent="0.25">
      <c r="A75" t="s">
        <v>103</v>
      </c>
      <c r="C75" s="20">
        <v>44987</v>
      </c>
      <c r="D75" s="12">
        <v>67500</v>
      </c>
      <c r="E75" t="s">
        <v>29</v>
      </c>
      <c r="F75" t="s">
        <v>32</v>
      </c>
      <c r="G75" s="12">
        <v>67500</v>
      </c>
      <c r="H75" s="12">
        <v>16600</v>
      </c>
      <c r="I75" s="16">
        <f t="shared" si="11"/>
        <v>24.592592592592595</v>
      </c>
      <c r="J75" s="12">
        <v>24596</v>
      </c>
      <c r="K75" s="12">
        <f t="shared" si="10"/>
        <v>67500</v>
      </c>
      <c r="L75" s="12">
        <v>24596</v>
      </c>
      <c r="M75" s="24">
        <f>440+372</f>
        <v>812</v>
      </c>
      <c r="N75" s="27">
        <f>O75*43560/M75</f>
        <v>536.98965517241379</v>
      </c>
      <c r="O75" s="31">
        <f>5.01+5</f>
        <v>10.01</v>
      </c>
      <c r="P75" s="31">
        <f>6.01+5.86</f>
        <v>11.870000000000001</v>
      </c>
      <c r="Q75" s="12">
        <f t="shared" si="12"/>
        <v>83.128078817733993</v>
      </c>
      <c r="R75" s="12">
        <f t="shared" si="13"/>
        <v>6743.256743256743</v>
      </c>
      <c r="S75" s="35">
        <f t="shared" si="14"/>
        <v>0.15480387381213828</v>
      </c>
      <c r="T75" s="31">
        <v>0</v>
      </c>
      <c r="U75" s="5" t="s">
        <v>39</v>
      </c>
      <c r="V75" t="s">
        <v>104</v>
      </c>
      <c r="W75" t="s">
        <v>105</v>
      </c>
      <c r="Y75">
        <v>0</v>
      </c>
      <c r="Z75">
        <v>0</v>
      </c>
      <c r="AA75" s="6" t="s">
        <v>31</v>
      </c>
    </row>
    <row r="76" spans="1:27" x14ac:dyDescent="0.25">
      <c r="A76" t="s">
        <v>178</v>
      </c>
      <c r="B76" t="s">
        <v>179</v>
      </c>
      <c r="C76" s="20">
        <v>44305</v>
      </c>
      <c r="D76" s="12">
        <v>25500</v>
      </c>
      <c r="E76" t="s">
        <v>29</v>
      </c>
      <c r="F76" t="s">
        <v>30</v>
      </c>
      <c r="G76" s="12">
        <v>25500</v>
      </c>
      <c r="H76" s="12">
        <v>11900</v>
      </c>
      <c r="I76" s="16">
        <f t="shared" si="11"/>
        <v>46.666666666666664</v>
      </c>
      <c r="J76" s="12">
        <v>33355</v>
      </c>
      <c r="K76" s="12">
        <f t="shared" si="10"/>
        <v>25500</v>
      </c>
      <c r="L76" s="12">
        <v>33355</v>
      </c>
      <c r="M76" s="24">
        <v>598</v>
      </c>
      <c r="N76" s="27">
        <v>900</v>
      </c>
      <c r="O76" s="31">
        <v>12.36</v>
      </c>
      <c r="P76" s="31">
        <v>12.36</v>
      </c>
      <c r="Q76" s="12">
        <f t="shared" si="12"/>
        <v>42.642140468227424</v>
      </c>
      <c r="R76" s="12">
        <f t="shared" si="13"/>
        <v>2063.1067961165049</v>
      </c>
      <c r="S76" s="35">
        <f t="shared" si="14"/>
        <v>4.7362414970535005E-2</v>
      </c>
      <c r="T76" s="31">
        <v>598</v>
      </c>
      <c r="U76" s="5" t="s">
        <v>39</v>
      </c>
      <c r="V76" t="s">
        <v>180</v>
      </c>
      <c r="X76" t="s">
        <v>181</v>
      </c>
      <c r="Y76">
        <v>0</v>
      </c>
      <c r="Z76">
        <v>0</v>
      </c>
      <c r="AA76" s="6" t="s">
        <v>31</v>
      </c>
    </row>
    <row r="77" spans="1:27" x14ac:dyDescent="0.25">
      <c r="A77" t="s">
        <v>232</v>
      </c>
      <c r="C77" s="20">
        <v>44875</v>
      </c>
      <c r="D77" s="12">
        <v>38000</v>
      </c>
      <c r="E77" t="s">
        <v>29</v>
      </c>
      <c r="F77" t="s">
        <v>32</v>
      </c>
      <c r="G77" s="12">
        <v>38000</v>
      </c>
      <c r="H77" s="12">
        <v>12700</v>
      </c>
      <c r="I77" s="16">
        <f t="shared" si="11"/>
        <v>33.421052631578945</v>
      </c>
      <c r="J77" s="12">
        <v>0</v>
      </c>
      <c r="K77" s="12">
        <f t="shared" si="10"/>
        <v>38000</v>
      </c>
      <c r="L77" s="12">
        <v>0</v>
      </c>
      <c r="M77" s="24">
        <v>497</v>
      </c>
      <c r="N77" s="27">
        <f>O77*43560/M77</f>
        <v>1107.8438631790746</v>
      </c>
      <c r="O77" s="31">
        <v>12.64</v>
      </c>
      <c r="P77" s="31">
        <v>12.64</v>
      </c>
      <c r="Q77" s="12">
        <f t="shared" si="12"/>
        <v>76.458752515090538</v>
      </c>
      <c r="R77" s="12">
        <f t="shared" si="13"/>
        <v>3006.3291139240505</v>
      </c>
      <c r="S77" s="35">
        <f t="shared" si="14"/>
        <v>6.9015819878880863E-2</v>
      </c>
      <c r="T77" s="31">
        <v>0</v>
      </c>
      <c r="U77" s="5" t="s">
        <v>39</v>
      </c>
      <c r="V77" t="s">
        <v>235</v>
      </c>
      <c r="W77" t="s">
        <v>236</v>
      </c>
      <c r="Y77">
        <v>0</v>
      </c>
      <c r="Z77">
        <v>0</v>
      </c>
      <c r="AA77" s="6" t="s">
        <v>31</v>
      </c>
    </row>
    <row r="78" spans="1:27" x14ac:dyDescent="0.25">
      <c r="A78" t="s">
        <v>168</v>
      </c>
      <c r="C78" s="20">
        <v>44916</v>
      </c>
      <c r="D78" s="12">
        <v>40000</v>
      </c>
      <c r="E78" t="s">
        <v>29</v>
      </c>
      <c r="F78" t="s">
        <v>30</v>
      </c>
      <c r="G78" s="12">
        <v>40000</v>
      </c>
      <c r="H78" s="12">
        <v>14500</v>
      </c>
      <c r="I78" s="16">
        <f t="shared" si="11"/>
        <v>36.25</v>
      </c>
      <c r="J78" s="12">
        <v>32340</v>
      </c>
      <c r="K78" s="12">
        <f t="shared" si="10"/>
        <v>40000</v>
      </c>
      <c r="L78" s="12">
        <v>32340</v>
      </c>
      <c r="M78" s="24">
        <v>1577.010563</v>
      </c>
      <c r="N78" s="27">
        <v>749</v>
      </c>
      <c r="O78" s="31">
        <v>11.3</v>
      </c>
      <c r="P78" s="31">
        <v>12.7</v>
      </c>
      <c r="Q78" s="12">
        <f t="shared" si="12"/>
        <v>25.364446465029797</v>
      </c>
      <c r="R78" s="12">
        <f t="shared" si="13"/>
        <v>3539.8230088495575</v>
      </c>
      <c r="S78" s="35">
        <f t="shared" si="14"/>
        <v>8.1263154473130331E-2</v>
      </c>
      <c r="T78" s="31">
        <v>657</v>
      </c>
      <c r="U78" s="5" t="s">
        <v>39</v>
      </c>
      <c r="V78" t="s">
        <v>169</v>
      </c>
      <c r="X78" t="s">
        <v>170</v>
      </c>
      <c r="Y78">
        <v>0</v>
      </c>
      <c r="Z78">
        <v>0</v>
      </c>
      <c r="AA78" s="6" t="s">
        <v>31</v>
      </c>
    </row>
    <row r="79" spans="1:27" x14ac:dyDescent="0.25">
      <c r="A79" t="s">
        <v>59</v>
      </c>
      <c r="C79" s="20">
        <v>44818</v>
      </c>
      <c r="D79" s="12">
        <v>21000</v>
      </c>
      <c r="E79" t="s">
        <v>29</v>
      </c>
      <c r="F79" t="s">
        <v>30</v>
      </c>
      <c r="G79" s="12">
        <v>21000</v>
      </c>
      <c r="H79" s="12">
        <v>8700</v>
      </c>
      <c r="I79" s="16">
        <f t="shared" si="11"/>
        <v>41.428571428571431</v>
      </c>
      <c r="J79" s="12">
        <v>35400</v>
      </c>
      <c r="K79" s="12">
        <f t="shared" si="10"/>
        <v>21000</v>
      </c>
      <c r="L79" s="12">
        <v>35400</v>
      </c>
      <c r="M79" s="24">
        <v>220</v>
      </c>
      <c r="N79" s="27">
        <f>O79*43560/M79</f>
        <v>2574</v>
      </c>
      <c r="O79" s="31">
        <v>13</v>
      </c>
      <c r="P79" s="31">
        <v>13</v>
      </c>
      <c r="Q79" s="12">
        <f t="shared" si="12"/>
        <v>95.454545454545453</v>
      </c>
      <c r="R79" s="12">
        <f t="shared" si="13"/>
        <v>1615.3846153846155</v>
      </c>
      <c r="S79" s="35">
        <f t="shared" si="14"/>
        <v>3.7084127993218904E-2</v>
      </c>
      <c r="T79" s="31">
        <v>0</v>
      </c>
      <c r="U79" s="5" t="s">
        <v>39</v>
      </c>
      <c r="V79" t="s">
        <v>60</v>
      </c>
      <c r="X79" t="s">
        <v>61</v>
      </c>
      <c r="Y79">
        <v>0</v>
      </c>
      <c r="Z79">
        <v>1</v>
      </c>
      <c r="AA79" s="6" t="s">
        <v>31</v>
      </c>
    </row>
    <row r="80" spans="1:27" x14ac:dyDescent="0.25">
      <c r="A80" t="s">
        <v>88</v>
      </c>
      <c r="C80" s="20">
        <v>44643</v>
      </c>
      <c r="D80" s="12">
        <v>50000</v>
      </c>
      <c r="E80" t="s">
        <v>29</v>
      </c>
      <c r="F80" t="s">
        <v>30</v>
      </c>
      <c r="G80" s="12">
        <v>50000</v>
      </c>
      <c r="H80" s="12">
        <v>19100</v>
      </c>
      <c r="I80" s="16">
        <f t="shared" si="11"/>
        <v>38.200000000000003</v>
      </c>
      <c r="J80" s="12">
        <v>0</v>
      </c>
      <c r="K80" s="12">
        <f t="shared" si="10"/>
        <v>50000</v>
      </c>
      <c r="L80" s="12">
        <v>0</v>
      </c>
      <c r="M80" s="24">
        <v>325</v>
      </c>
      <c r="N80" s="27">
        <v>1796</v>
      </c>
      <c r="O80" s="31">
        <v>13.4</v>
      </c>
      <c r="P80" s="31">
        <v>13.4</v>
      </c>
      <c r="Q80" s="12">
        <f t="shared" si="12"/>
        <v>153.84615384615384</v>
      </c>
      <c r="R80" s="12">
        <f t="shared" si="13"/>
        <v>3731.3432835820895</v>
      </c>
      <c r="S80" s="35">
        <f t="shared" si="14"/>
        <v>8.5659854994997467E-2</v>
      </c>
      <c r="T80" s="31">
        <v>325</v>
      </c>
      <c r="U80" s="5" t="s">
        <v>39</v>
      </c>
      <c r="V80" t="s">
        <v>89</v>
      </c>
      <c r="Y80">
        <v>0</v>
      </c>
      <c r="Z80">
        <v>0</v>
      </c>
      <c r="AA80" s="6" t="s">
        <v>31</v>
      </c>
    </row>
    <row r="81" spans="1:29" x14ac:dyDescent="0.25">
      <c r="A81" t="s">
        <v>99</v>
      </c>
      <c r="C81" s="20">
        <v>44396</v>
      </c>
      <c r="D81" s="12">
        <v>25000</v>
      </c>
      <c r="E81" t="s">
        <v>29</v>
      </c>
      <c r="F81" t="s">
        <v>30</v>
      </c>
      <c r="G81" s="12">
        <v>25000</v>
      </c>
      <c r="H81" s="12">
        <v>15900</v>
      </c>
      <c r="I81" s="16">
        <f t="shared" si="11"/>
        <v>63.6</v>
      </c>
      <c r="J81" s="12">
        <v>0</v>
      </c>
      <c r="K81" s="12">
        <f t="shared" si="10"/>
        <v>25000</v>
      </c>
      <c r="L81" s="12">
        <v>0</v>
      </c>
      <c r="M81" s="24">
        <v>270</v>
      </c>
      <c r="N81" s="27">
        <v>2213.5</v>
      </c>
      <c r="O81" s="31">
        <v>13.72</v>
      </c>
      <c r="P81" s="31">
        <v>13.72</v>
      </c>
      <c r="Q81" s="12">
        <f t="shared" si="12"/>
        <v>92.592592592592595</v>
      </c>
      <c r="R81" s="12">
        <f t="shared" si="13"/>
        <v>1822.1574344023322</v>
      </c>
      <c r="S81" s="35">
        <f t="shared" si="14"/>
        <v>4.1830978751201384E-2</v>
      </c>
      <c r="T81" s="31">
        <v>270</v>
      </c>
      <c r="U81" s="5" t="s">
        <v>39</v>
      </c>
      <c r="V81" t="s">
        <v>100</v>
      </c>
      <c r="Y81">
        <v>0</v>
      </c>
      <c r="Z81">
        <v>0</v>
      </c>
      <c r="AA81" s="6" t="s">
        <v>31</v>
      </c>
    </row>
    <row r="82" spans="1:29" x14ac:dyDescent="0.25">
      <c r="A82" t="s">
        <v>120</v>
      </c>
      <c r="B82" t="s">
        <v>121</v>
      </c>
      <c r="C82" s="20">
        <v>44804</v>
      </c>
      <c r="D82" s="12">
        <v>48000</v>
      </c>
      <c r="E82" t="s">
        <v>29</v>
      </c>
      <c r="F82" t="s">
        <v>30</v>
      </c>
      <c r="G82" s="12">
        <v>48000</v>
      </c>
      <c r="H82" s="12">
        <v>23200</v>
      </c>
      <c r="I82" s="16">
        <f t="shared" si="11"/>
        <v>48.333333333333336</v>
      </c>
      <c r="J82" s="12">
        <v>45760</v>
      </c>
      <c r="K82" s="12">
        <f t="shared" si="10"/>
        <v>48000</v>
      </c>
      <c r="L82" s="12">
        <v>45760</v>
      </c>
      <c r="M82" s="24">
        <v>336</v>
      </c>
      <c r="N82" s="27">
        <v>0</v>
      </c>
      <c r="O82" s="31">
        <v>14.8</v>
      </c>
      <c r="P82" s="31">
        <v>14.8</v>
      </c>
      <c r="Q82" s="12">
        <f t="shared" si="12"/>
        <v>142.85714285714286</v>
      </c>
      <c r="R82" s="12">
        <f t="shared" si="13"/>
        <v>3243.2432432432429</v>
      </c>
      <c r="S82" s="35">
        <f t="shared" si="14"/>
        <v>7.4454619909165354E-2</v>
      </c>
      <c r="T82" s="31">
        <v>336</v>
      </c>
      <c r="U82" s="5" t="s">
        <v>122</v>
      </c>
      <c r="V82" t="s">
        <v>123</v>
      </c>
      <c r="X82" t="s">
        <v>44</v>
      </c>
      <c r="Y82">
        <v>0</v>
      </c>
      <c r="Z82">
        <v>1</v>
      </c>
      <c r="AA82" s="6" t="s">
        <v>52</v>
      </c>
    </row>
    <row r="83" spans="1:29" x14ac:dyDescent="0.25">
      <c r="A83" t="s">
        <v>353</v>
      </c>
      <c r="C83" s="20">
        <v>44725</v>
      </c>
      <c r="D83" s="12">
        <v>50000</v>
      </c>
      <c r="E83" t="s">
        <v>29</v>
      </c>
      <c r="F83" t="s">
        <v>30</v>
      </c>
      <c r="G83" s="12">
        <v>50000</v>
      </c>
      <c r="H83" s="12">
        <v>16800</v>
      </c>
      <c r="I83" s="16">
        <f t="shared" si="11"/>
        <v>33.6</v>
      </c>
      <c r="J83" s="12">
        <v>38172</v>
      </c>
      <c r="K83" s="12">
        <f t="shared" si="10"/>
        <v>50000</v>
      </c>
      <c r="L83" s="12">
        <v>38172</v>
      </c>
      <c r="M83" s="24">
        <v>660</v>
      </c>
      <c r="N83" s="27">
        <f>O83*43560/M83</f>
        <v>959.63999999999987</v>
      </c>
      <c r="O83" s="31">
        <v>14.54</v>
      </c>
      <c r="P83" s="31">
        <v>15.04</v>
      </c>
      <c r="Q83" s="12">
        <f t="shared" si="12"/>
        <v>75.757575757575751</v>
      </c>
      <c r="R83" s="12">
        <f t="shared" si="13"/>
        <v>3438.7895460797799</v>
      </c>
      <c r="S83" s="35">
        <f t="shared" si="14"/>
        <v>7.8943745318635905E-2</v>
      </c>
      <c r="T83" s="31">
        <v>0</v>
      </c>
      <c r="U83" s="5" t="s">
        <v>39</v>
      </c>
      <c r="V83" t="s">
        <v>354</v>
      </c>
      <c r="X83" t="s">
        <v>44</v>
      </c>
      <c r="Y83">
        <v>0</v>
      </c>
      <c r="Z83">
        <v>0</v>
      </c>
      <c r="AA83" s="6" t="s">
        <v>31</v>
      </c>
    </row>
    <row r="84" spans="1:29" x14ac:dyDescent="0.25">
      <c r="A84" t="s">
        <v>112</v>
      </c>
      <c r="C84" s="20">
        <v>44376</v>
      </c>
      <c r="D84" s="12">
        <v>33000</v>
      </c>
      <c r="E84" t="s">
        <v>29</v>
      </c>
      <c r="F84" t="s">
        <v>32</v>
      </c>
      <c r="G84" s="12">
        <v>33000</v>
      </c>
      <c r="H84" s="12">
        <v>18600</v>
      </c>
      <c r="I84" s="16">
        <f t="shared" si="11"/>
        <v>56.36363636363636</v>
      </c>
      <c r="J84" s="12">
        <v>0</v>
      </c>
      <c r="K84" s="12">
        <f t="shared" si="10"/>
        <v>33000</v>
      </c>
      <c r="L84" s="12">
        <v>0</v>
      </c>
      <c r="M84" s="24">
        <v>1020</v>
      </c>
      <c r="N84" s="27">
        <f>O84*43560/M84</f>
        <v>633.32823529411769</v>
      </c>
      <c r="O84" s="48">
        <v>14.83</v>
      </c>
      <c r="P84" s="31">
        <v>15.09</v>
      </c>
      <c r="Q84" s="12">
        <f t="shared" si="12"/>
        <v>32.352941176470587</v>
      </c>
      <c r="R84" s="12">
        <f t="shared" si="13"/>
        <v>2225.21915037087</v>
      </c>
      <c r="S84" s="35">
        <f t="shared" si="14"/>
        <v>5.1084002533766527E-2</v>
      </c>
      <c r="T84" s="31">
        <v>1025.5</v>
      </c>
      <c r="U84" s="5" t="s">
        <v>39</v>
      </c>
      <c r="V84" t="s">
        <v>113</v>
      </c>
      <c r="W84" t="s">
        <v>114</v>
      </c>
      <c r="Y84">
        <v>0</v>
      </c>
      <c r="Z84">
        <v>0</v>
      </c>
      <c r="AA84" s="6" t="s">
        <v>31</v>
      </c>
    </row>
    <row r="85" spans="1:29" x14ac:dyDescent="0.25">
      <c r="A85" t="s">
        <v>159</v>
      </c>
      <c r="B85" t="s">
        <v>160</v>
      </c>
      <c r="C85" s="20">
        <v>44298</v>
      </c>
      <c r="D85" s="12">
        <v>40500</v>
      </c>
      <c r="E85" t="s">
        <v>29</v>
      </c>
      <c r="F85" t="s">
        <v>30</v>
      </c>
      <c r="G85" s="12">
        <v>40500</v>
      </c>
      <c r="H85" s="12">
        <v>28400</v>
      </c>
      <c r="I85" s="16">
        <f t="shared" si="11"/>
        <v>70.123456790123456</v>
      </c>
      <c r="J85" s="12">
        <v>0</v>
      </c>
      <c r="K85" s="12">
        <f t="shared" si="10"/>
        <v>40500</v>
      </c>
      <c r="L85" s="12">
        <v>0</v>
      </c>
      <c r="M85" s="24">
        <v>510.5</v>
      </c>
      <c r="N85" s="27">
        <v>1302</v>
      </c>
      <c r="O85" s="31">
        <v>15.25</v>
      </c>
      <c r="P85" s="31">
        <v>15.25</v>
      </c>
      <c r="Q85" s="12">
        <f t="shared" si="12"/>
        <v>79.333986287952982</v>
      </c>
      <c r="R85" s="12">
        <f t="shared" si="13"/>
        <v>2655.7377049180327</v>
      </c>
      <c r="S85" s="35">
        <f t="shared" si="14"/>
        <v>6.0967348597750978E-2</v>
      </c>
      <c r="T85" s="31">
        <v>510.5</v>
      </c>
      <c r="U85" s="5" t="s">
        <v>39</v>
      </c>
      <c r="V85" t="s">
        <v>161</v>
      </c>
      <c r="Y85">
        <v>0</v>
      </c>
      <c r="Z85">
        <v>0</v>
      </c>
      <c r="AA85" s="6" t="s">
        <v>31</v>
      </c>
    </row>
    <row r="86" spans="1:29" x14ac:dyDescent="0.25">
      <c r="A86" t="s">
        <v>299</v>
      </c>
      <c r="C86" s="20">
        <v>44420</v>
      </c>
      <c r="D86" s="12">
        <v>40500</v>
      </c>
      <c r="E86" t="s">
        <v>29</v>
      </c>
      <c r="F86" t="s">
        <v>30</v>
      </c>
      <c r="G86" s="12">
        <v>40500</v>
      </c>
      <c r="H86" s="12">
        <v>17800</v>
      </c>
      <c r="I86" s="16">
        <f t="shared" si="11"/>
        <v>43.950617283950614</v>
      </c>
      <c r="J86" s="12">
        <v>0</v>
      </c>
      <c r="K86" s="12">
        <f t="shared" si="10"/>
        <v>40500</v>
      </c>
      <c r="L86" s="12">
        <v>0</v>
      </c>
      <c r="M86" s="24">
        <v>600</v>
      </c>
      <c r="N86" s="27">
        <v>1111.5</v>
      </c>
      <c r="O86" s="31">
        <v>15.31</v>
      </c>
      <c r="P86" s="31">
        <v>15.31</v>
      </c>
      <c r="Q86" s="12">
        <f t="shared" si="12"/>
        <v>67.5</v>
      </c>
      <c r="R86" s="12">
        <f t="shared" si="13"/>
        <v>2645.3298497713913</v>
      </c>
      <c r="S86" s="35">
        <f t="shared" si="14"/>
        <v>6.0728417120555357E-2</v>
      </c>
      <c r="T86" s="31">
        <v>600</v>
      </c>
      <c r="U86" s="5" t="s">
        <v>39</v>
      </c>
      <c r="V86" t="s">
        <v>300</v>
      </c>
      <c r="Y86">
        <v>0</v>
      </c>
      <c r="Z86">
        <v>0</v>
      </c>
      <c r="AA86" s="6" t="s">
        <v>31</v>
      </c>
    </row>
    <row r="87" spans="1:29" x14ac:dyDescent="0.25">
      <c r="A87" t="s">
        <v>62</v>
      </c>
      <c r="C87" s="20">
        <v>45009</v>
      </c>
      <c r="D87" s="12">
        <v>56000</v>
      </c>
      <c r="E87" t="s">
        <v>29</v>
      </c>
      <c r="F87" t="s">
        <v>30</v>
      </c>
      <c r="G87" s="12">
        <v>56000</v>
      </c>
      <c r="H87" s="12">
        <v>13700</v>
      </c>
      <c r="I87" s="16">
        <f t="shared" si="11"/>
        <v>24.464285714285712</v>
      </c>
      <c r="J87" s="12">
        <v>40496</v>
      </c>
      <c r="K87" s="12">
        <f t="shared" si="10"/>
        <v>56000</v>
      </c>
      <c r="L87" s="12">
        <v>40496</v>
      </c>
      <c r="M87" s="24">
        <v>495</v>
      </c>
      <c r="N87" s="27">
        <f t="shared" ref="N87:N93" si="15">O87*43560/M87</f>
        <v>1378.08</v>
      </c>
      <c r="O87" s="31">
        <v>15.66</v>
      </c>
      <c r="P87" s="31">
        <v>16.04</v>
      </c>
      <c r="Q87" s="12">
        <f t="shared" si="12"/>
        <v>113.13131313131314</v>
      </c>
      <c r="R87" s="12">
        <f t="shared" si="13"/>
        <v>3575.9897828863345</v>
      </c>
      <c r="S87" s="35">
        <f t="shared" si="14"/>
        <v>8.2093429359190423E-2</v>
      </c>
      <c r="T87" s="31">
        <v>0</v>
      </c>
      <c r="U87" s="5" t="s">
        <v>39</v>
      </c>
      <c r="V87" t="s">
        <v>63</v>
      </c>
      <c r="X87" t="s">
        <v>44</v>
      </c>
      <c r="Y87">
        <v>0</v>
      </c>
      <c r="Z87">
        <v>0</v>
      </c>
      <c r="AA87" s="6" t="s">
        <v>31</v>
      </c>
    </row>
    <row r="88" spans="1:29" x14ac:dyDescent="0.25">
      <c r="A88" s="49" t="s">
        <v>315</v>
      </c>
      <c r="B88" s="49"/>
      <c r="C88" s="50">
        <v>44523</v>
      </c>
      <c r="D88" s="51">
        <v>59900</v>
      </c>
      <c r="E88" s="49" t="s">
        <v>29</v>
      </c>
      <c r="F88" s="49" t="s">
        <v>32</v>
      </c>
      <c r="G88" s="51">
        <v>59900</v>
      </c>
      <c r="H88" s="51">
        <v>17700</v>
      </c>
      <c r="I88" s="52">
        <f t="shared" si="11"/>
        <v>29.549248747913186</v>
      </c>
      <c r="J88" s="51">
        <v>0</v>
      </c>
      <c r="K88" s="51">
        <f t="shared" si="10"/>
        <v>59900</v>
      </c>
      <c r="L88" s="51">
        <v>0</v>
      </c>
      <c r="M88" s="53">
        <v>670</v>
      </c>
      <c r="N88" s="54">
        <f t="shared" si="15"/>
        <v>499.31462686567164</v>
      </c>
      <c r="O88" s="55">
        <v>7.68</v>
      </c>
      <c r="P88" s="55">
        <v>17.39</v>
      </c>
      <c r="Q88" s="51">
        <f t="shared" si="12"/>
        <v>89.402985074626869</v>
      </c>
      <c r="R88" s="51">
        <f t="shared" si="13"/>
        <v>7799.479166666667</v>
      </c>
      <c r="S88" s="56">
        <f t="shared" si="14"/>
        <v>0.17905140419344964</v>
      </c>
      <c r="T88" s="55">
        <v>669</v>
      </c>
      <c r="U88" s="57" t="s">
        <v>39</v>
      </c>
      <c r="V88" s="49" t="s">
        <v>316</v>
      </c>
      <c r="W88" s="49" t="s">
        <v>317</v>
      </c>
      <c r="X88" s="59"/>
      <c r="Y88" s="59">
        <v>0</v>
      </c>
      <c r="Z88" s="59">
        <v>0</v>
      </c>
      <c r="AA88" s="60" t="s">
        <v>31</v>
      </c>
      <c r="AB88" s="59"/>
      <c r="AC88" s="59"/>
    </row>
    <row r="89" spans="1:29" x14ac:dyDescent="0.25">
      <c r="A89" t="s">
        <v>240</v>
      </c>
      <c r="C89" s="20">
        <v>44862</v>
      </c>
      <c r="D89" s="12">
        <v>25000</v>
      </c>
      <c r="E89" t="s">
        <v>29</v>
      </c>
      <c r="F89" t="s">
        <v>32</v>
      </c>
      <c r="G89" s="12">
        <v>25000</v>
      </c>
      <c r="H89" s="12">
        <v>9700</v>
      </c>
      <c r="I89" s="16">
        <f t="shared" si="11"/>
        <v>38.800000000000004</v>
      </c>
      <c r="J89" s="12">
        <v>26856</v>
      </c>
      <c r="K89" s="12">
        <f t="shared" si="10"/>
        <v>25000</v>
      </c>
      <c r="L89" s="12">
        <v>26856</v>
      </c>
      <c r="M89" s="24">
        <v>1138</v>
      </c>
      <c r="N89" s="27">
        <f t="shared" si="15"/>
        <v>159.61792618629173</v>
      </c>
      <c r="O89" s="48">
        <v>4.17</v>
      </c>
      <c r="P89" s="31">
        <v>17.7</v>
      </c>
      <c r="Q89" s="12">
        <f t="shared" si="12"/>
        <v>21.968365553602812</v>
      </c>
      <c r="R89" s="12">
        <f t="shared" si="13"/>
        <v>5995.2038369304555</v>
      </c>
      <c r="S89" s="35">
        <f t="shared" si="14"/>
        <v>0.13763094207829329</v>
      </c>
      <c r="T89" s="31">
        <v>821</v>
      </c>
      <c r="U89" s="5" t="s">
        <v>39</v>
      </c>
      <c r="V89" t="s">
        <v>241</v>
      </c>
      <c r="W89" t="s">
        <v>242</v>
      </c>
      <c r="X89" t="s">
        <v>200</v>
      </c>
      <c r="Y89">
        <v>0</v>
      </c>
      <c r="Z89">
        <v>1</v>
      </c>
      <c r="AA89" s="6" t="s">
        <v>31</v>
      </c>
    </row>
    <row r="90" spans="1:29" x14ac:dyDescent="0.25">
      <c r="A90" t="s">
        <v>138</v>
      </c>
      <c r="B90" t="s">
        <v>139</v>
      </c>
      <c r="C90" s="20">
        <v>44356</v>
      </c>
      <c r="D90" s="12">
        <v>54000</v>
      </c>
      <c r="E90" t="s">
        <v>29</v>
      </c>
      <c r="F90" t="s">
        <v>32</v>
      </c>
      <c r="G90" s="12">
        <v>54000</v>
      </c>
      <c r="H90" s="12">
        <v>24600</v>
      </c>
      <c r="I90" s="16">
        <f t="shared" si="11"/>
        <v>45.555555555555557</v>
      </c>
      <c r="J90" s="12">
        <v>81600</v>
      </c>
      <c r="K90" s="12">
        <f t="shared" si="10"/>
        <v>54000</v>
      </c>
      <c r="L90" s="12">
        <v>81600</v>
      </c>
      <c r="M90" s="24">
        <v>1518</v>
      </c>
      <c r="N90" s="27">
        <f t="shared" si="15"/>
        <v>515.3739130434783</v>
      </c>
      <c r="O90" s="48">
        <v>17.96</v>
      </c>
      <c r="P90" s="31">
        <v>18</v>
      </c>
      <c r="Q90" s="12">
        <f t="shared" si="12"/>
        <v>35.573122529644266</v>
      </c>
      <c r="R90" s="12">
        <f t="shared" si="13"/>
        <v>3006.6815144766147</v>
      </c>
      <c r="S90" s="35">
        <f t="shared" si="14"/>
        <v>6.9023909882383258E-2</v>
      </c>
      <c r="T90" s="31">
        <v>2630</v>
      </c>
      <c r="U90" s="5" t="s">
        <v>39</v>
      </c>
      <c r="V90" t="s">
        <v>140</v>
      </c>
      <c r="W90" t="s">
        <v>141</v>
      </c>
      <c r="X90" t="s">
        <v>109</v>
      </c>
      <c r="Y90">
        <v>0</v>
      </c>
      <c r="Z90">
        <v>0</v>
      </c>
      <c r="AA90" s="6" t="s">
        <v>31</v>
      </c>
    </row>
    <row r="91" spans="1:29" x14ac:dyDescent="0.25">
      <c r="A91" t="s">
        <v>232</v>
      </c>
      <c r="C91" s="20">
        <v>44756</v>
      </c>
      <c r="D91" s="12">
        <v>45000</v>
      </c>
      <c r="E91" t="s">
        <v>29</v>
      </c>
      <c r="F91" t="s">
        <v>32</v>
      </c>
      <c r="G91" s="12">
        <v>45000</v>
      </c>
      <c r="H91" s="12">
        <v>17200</v>
      </c>
      <c r="I91" s="16">
        <f t="shared" si="11"/>
        <v>38.222222222222221</v>
      </c>
      <c r="J91" s="12">
        <v>0</v>
      </c>
      <c r="K91" s="12">
        <f t="shared" si="10"/>
        <v>45000</v>
      </c>
      <c r="L91" s="12">
        <v>0</v>
      </c>
      <c r="M91" s="24">
        <v>891</v>
      </c>
      <c r="N91" s="27">
        <f t="shared" si="15"/>
        <v>919.6</v>
      </c>
      <c r="O91" s="31">
        <v>18.809999999999999</v>
      </c>
      <c r="P91" s="31">
        <v>18.809999999999999</v>
      </c>
      <c r="Q91" s="12">
        <f t="shared" si="12"/>
        <v>50.505050505050505</v>
      </c>
      <c r="R91" s="12">
        <f t="shared" si="13"/>
        <v>2392.3444976076557</v>
      </c>
      <c r="S91" s="35">
        <f t="shared" si="14"/>
        <v>5.4920672580524695E-2</v>
      </c>
      <c r="T91" s="31">
        <v>0</v>
      </c>
      <c r="U91" s="5" t="s">
        <v>39</v>
      </c>
      <c r="V91" t="s">
        <v>233</v>
      </c>
      <c r="W91" t="s">
        <v>234</v>
      </c>
      <c r="Y91">
        <v>0</v>
      </c>
      <c r="Z91">
        <v>0</v>
      </c>
      <c r="AA91" s="6" t="s">
        <v>31</v>
      </c>
    </row>
    <row r="92" spans="1:29" x14ac:dyDescent="0.25">
      <c r="A92" t="s">
        <v>248</v>
      </c>
      <c r="B92" t="s">
        <v>249</v>
      </c>
      <c r="C92" s="20">
        <v>44770</v>
      </c>
      <c r="D92" s="12">
        <v>54750</v>
      </c>
      <c r="E92" t="s">
        <v>29</v>
      </c>
      <c r="F92" t="s">
        <v>30</v>
      </c>
      <c r="G92" s="12">
        <v>54750</v>
      </c>
      <c r="H92" s="12">
        <v>18900</v>
      </c>
      <c r="I92" s="16">
        <f t="shared" si="11"/>
        <v>34.520547945205479</v>
      </c>
      <c r="J92" s="12">
        <v>47580</v>
      </c>
      <c r="K92" s="12">
        <f t="shared" si="10"/>
        <v>54750</v>
      </c>
      <c r="L92" s="12">
        <v>47580</v>
      </c>
      <c r="M92" s="24">
        <v>825</v>
      </c>
      <c r="N92" s="27">
        <f t="shared" si="15"/>
        <v>997.91999999999985</v>
      </c>
      <c r="O92" s="31">
        <v>18.899999999999999</v>
      </c>
      <c r="P92" s="31">
        <v>18.899999999999999</v>
      </c>
      <c r="Q92" s="12">
        <f t="shared" si="12"/>
        <v>66.36363636363636</v>
      </c>
      <c r="R92" s="12">
        <f t="shared" si="13"/>
        <v>2896.8253968253971</v>
      </c>
      <c r="S92" s="35">
        <f t="shared" si="14"/>
        <v>6.6501960441354382E-2</v>
      </c>
      <c r="T92" s="31">
        <v>0</v>
      </c>
      <c r="U92" s="5" t="s">
        <v>34</v>
      </c>
      <c r="V92" t="s">
        <v>250</v>
      </c>
      <c r="X92" t="s">
        <v>251</v>
      </c>
      <c r="Y92">
        <v>1</v>
      </c>
      <c r="Z92">
        <v>1</v>
      </c>
      <c r="AA92" s="6" t="s">
        <v>31</v>
      </c>
    </row>
    <row r="93" spans="1:29" x14ac:dyDescent="0.25">
      <c r="A93" t="s">
        <v>115</v>
      </c>
      <c r="C93" s="20">
        <v>44855</v>
      </c>
      <c r="D93" s="12">
        <v>40000</v>
      </c>
      <c r="E93" t="s">
        <v>29</v>
      </c>
      <c r="F93" t="s">
        <v>32</v>
      </c>
      <c r="G93" s="12">
        <v>40000</v>
      </c>
      <c r="H93" s="12">
        <v>24400</v>
      </c>
      <c r="I93" s="16">
        <f t="shared" si="11"/>
        <v>61</v>
      </c>
      <c r="J93" s="12">
        <v>43325</v>
      </c>
      <c r="K93" s="12">
        <f t="shared" si="10"/>
        <v>40000</v>
      </c>
      <c r="L93" s="12">
        <v>43325</v>
      </c>
      <c r="M93" s="24">
        <v>1315</v>
      </c>
      <c r="N93" s="27">
        <f t="shared" si="15"/>
        <v>636.00912547528515</v>
      </c>
      <c r="O93" s="48">
        <v>19.2</v>
      </c>
      <c r="P93" s="31">
        <v>19.7</v>
      </c>
      <c r="Q93" s="12">
        <f t="shared" si="12"/>
        <v>30.418250950570343</v>
      </c>
      <c r="R93" s="12">
        <f t="shared" si="13"/>
        <v>2083.3333333333335</v>
      </c>
      <c r="S93" s="35">
        <f t="shared" si="14"/>
        <v>4.7826752372206918E-2</v>
      </c>
      <c r="T93" s="31">
        <v>1325</v>
      </c>
      <c r="U93" s="5" t="s">
        <v>39</v>
      </c>
      <c r="V93" t="s">
        <v>116</v>
      </c>
      <c r="W93" t="s">
        <v>117</v>
      </c>
      <c r="X93" t="s">
        <v>44</v>
      </c>
      <c r="Y93">
        <v>0</v>
      </c>
      <c r="Z93">
        <v>0</v>
      </c>
      <c r="AA93" s="6" t="s">
        <v>31</v>
      </c>
    </row>
    <row r="94" spans="1:29" x14ac:dyDescent="0.25">
      <c r="A94" t="s">
        <v>264</v>
      </c>
      <c r="B94" t="s">
        <v>265</v>
      </c>
      <c r="C94" s="20">
        <v>44789</v>
      </c>
      <c r="D94" s="12">
        <v>87500</v>
      </c>
      <c r="E94" t="s">
        <v>29</v>
      </c>
      <c r="F94" t="s">
        <v>30</v>
      </c>
      <c r="G94" s="12">
        <v>87500</v>
      </c>
      <c r="H94" s="12">
        <v>19300</v>
      </c>
      <c r="I94" s="16">
        <f t="shared" si="11"/>
        <v>22.057142857142857</v>
      </c>
      <c r="J94" s="12">
        <v>48350</v>
      </c>
      <c r="K94" s="12">
        <f t="shared" si="10"/>
        <v>87500</v>
      </c>
      <c r="L94" s="12">
        <v>48350</v>
      </c>
      <c r="M94" s="24">
        <v>657</v>
      </c>
      <c r="N94" s="27">
        <v>1309</v>
      </c>
      <c r="O94" s="31">
        <v>19.75</v>
      </c>
      <c r="P94" s="31">
        <v>19.75</v>
      </c>
      <c r="Q94" s="12">
        <f t="shared" si="12"/>
        <v>133.18112633181127</v>
      </c>
      <c r="R94" s="12">
        <f t="shared" si="13"/>
        <v>4430.3797468354433</v>
      </c>
      <c r="S94" s="35">
        <f t="shared" si="14"/>
        <v>0.10170752403203497</v>
      </c>
      <c r="T94" s="31">
        <v>657</v>
      </c>
      <c r="U94" s="5" t="s">
        <v>39</v>
      </c>
      <c r="V94" t="s">
        <v>266</v>
      </c>
      <c r="X94" t="s">
        <v>251</v>
      </c>
      <c r="Y94">
        <v>0</v>
      </c>
      <c r="Z94">
        <v>0</v>
      </c>
      <c r="AA94" s="6" t="s">
        <v>31</v>
      </c>
    </row>
    <row r="95" spans="1:29" x14ac:dyDescent="0.25">
      <c r="A95" t="s">
        <v>56</v>
      </c>
      <c r="B95" t="s">
        <v>57</v>
      </c>
      <c r="C95" s="20">
        <v>44531</v>
      </c>
      <c r="D95" s="12">
        <v>60000</v>
      </c>
      <c r="E95" t="s">
        <v>29</v>
      </c>
      <c r="F95" t="s">
        <v>30</v>
      </c>
      <c r="G95" s="12">
        <v>60000</v>
      </c>
      <c r="H95" s="12">
        <v>19700</v>
      </c>
      <c r="I95" s="16">
        <f t="shared" si="11"/>
        <v>32.833333333333329</v>
      </c>
      <c r="J95" s="12">
        <v>49824</v>
      </c>
      <c r="K95" s="12">
        <f t="shared" si="10"/>
        <v>60000</v>
      </c>
      <c r="L95" s="12">
        <v>49824</v>
      </c>
      <c r="M95" s="24">
        <v>662</v>
      </c>
      <c r="N95" s="27">
        <v>1310.599976</v>
      </c>
      <c r="O95" s="31">
        <v>19.920000000000002</v>
      </c>
      <c r="P95" s="31">
        <v>19.920000000000002</v>
      </c>
      <c r="Q95" s="12">
        <f t="shared" si="12"/>
        <v>90.634441087613297</v>
      </c>
      <c r="R95" s="12">
        <f t="shared" si="13"/>
        <v>3012.0481927710839</v>
      </c>
      <c r="S95" s="35">
        <f t="shared" si="14"/>
        <v>6.9147111863431684E-2</v>
      </c>
      <c r="T95" s="31">
        <v>662</v>
      </c>
      <c r="U95" s="5" t="s">
        <v>39</v>
      </c>
      <c r="V95" t="s">
        <v>58</v>
      </c>
      <c r="X95" t="s">
        <v>51</v>
      </c>
      <c r="Y95">
        <v>1</v>
      </c>
      <c r="Z95">
        <v>0</v>
      </c>
      <c r="AA95" s="6" t="s">
        <v>31</v>
      </c>
    </row>
    <row r="96" spans="1:29" x14ac:dyDescent="0.25">
      <c r="A96" t="s">
        <v>53</v>
      </c>
      <c r="B96" t="s">
        <v>54</v>
      </c>
      <c r="C96" s="20">
        <v>44795</v>
      </c>
      <c r="D96" s="12">
        <v>67500</v>
      </c>
      <c r="E96" t="s">
        <v>29</v>
      </c>
      <c r="F96" t="s">
        <v>30</v>
      </c>
      <c r="G96" s="12">
        <v>67500</v>
      </c>
      <c r="H96" s="12">
        <v>21900</v>
      </c>
      <c r="I96" s="16">
        <f t="shared" si="11"/>
        <v>32.444444444444443</v>
      </c>
      <c r="J96" s="12">
        <v>46546</v>
      </c>
      <c r="K96" s="12">
        <f t="shared" ref="K96:K127" si="16">G96-0</f>
        <v>67500</v>
      </c>
      <c r="L96" s="12">
        <v>46546</v>
      </c>
      <c r="M96" s="24">
        <v>1980</v>
      </c>
      <c r="N96" s="27">
        <f>O96*43560/M96</f>
        <v>405.46</v>
      </c>
      <c r="O96" s="31">
        <v>18.43</v>
      </c>
      <c r="P96" s="31">
        <v>19.93</v>
      </c>
      <c r="Q96" s="12">
        <f t="shared" si="12"/>
        <v>34.090909090909093</v>
      </c>
      <c r="R96" s="12">
        <f t="shared" si="13"/>
        <v>3662.5067824199673</v>
      </c>
      <c r="S96" s="35">
        <f t="shared" si="14"/>
        <v>8.407958637327749E-2</v>
      </c>
      <c r="T96" s="31">
        <v>0</v>
      </c>
      <c r="U96" s="5" t="s">
        <v>34</v>
      </c>
      <c r="V96" t="s">
        <v>55</v>
      </c>
      <c r="X96" t="s">
        <v>36</v>
      </c>
      <c r="Y96">
        <v>0</v>
      </c>
      <c r="Z96">
        <v>0</v>
      </c>
      <c r="AA96" s="6" t="s">
        <v>31</v>
      </c>
    </row>
    <row r="97" spans="1:27" x14ac:dyDescent="0.25">
      <c r="A97" t="s">
        <v>213</v>
      </c>
      <c r="C97" s="20">
        <v>44368</v>
      </c>
      <c r="D97" s="12">
        <v>90000</v>
      </c>
      <c r="E97" t="s">
        <v>29</v>
      </c>
      <c r="F97" t="s">
        <v>32</v>
      </c>
      <c r="G97" s="12">
        <v>90000</v>
      </c>
      <c r="H97" s="12">
        <v>24000</v>
      </c>
      <c r="I97" s="16">
        <f t="shared" si="11"/>
        <v>26.666666666666668</v>
      </c>
      <c r="J97" s="12">
        <v>0</v>
      </c>
      <c r="K97" s="12">
        <f t="shared" si="16"/>
        <v>90000</v>
      </c>
      <c r="L97" s="12">
        <v>0</v>
      </c>
      <c r="M97" s="24">
        <v>662</v>
      </c>
      <c r="N97" s="27">
        <f>O97*43560/M97</f>
        <v>1283.1117824773414</v>
      </c>
      <c r="O97" s="48">
        <v>19.5</v>
      </c>
      <c r="P97" s="31">
        <v>20</v>
      </c>
      <c r="Q97" s="12">
        <f t="shared" si="12"/>
        <v>135.95166163141994</v>
      </c>
      <c r="R97" s="12">
        <f t="shared" si="13"/>
        <v>4615.3846153846152</v>
      </c>
      <c r="S97" s="35">
        <f t="shared" si="14"/>
        <v>0.10595465140919685</v>
      </c>
      <c r="T97" s="31">
        <v>660</v>
      </c>
      <c r="U97" s="5" t="s">
        <v>39</v>
      </c>
      <c r="V97" t="s">
        <v>214</v>
      </c>
      <c r="W97" t="s">
        <v>215</v>
      </c>
      <c r="Y97">
        <v>0</v>
      </c>
      <c r="Z97">
        <v>0</v>
      </c>
      <c r="AA97" s="6" t="s">
        <v>31</v>
      </c>
    </row>
    <row r="98" spans="1:27" x14ac:dyDescent="0.25">
      <c r="A98" t="s">
        <v>69</v>
      </c>
      <c r="C98" s="20">
        <v>44760</v>
      </c>
      <c r="D98" s="12">
        <v>55000</v>
      </c>
      <c r="E98" t="s">
        <v>29</v>
      </c>
      <c r="F98" t="s">
        <v>30</v>
      </c>
      <c r="G98" s="12">
        <v>55000</v>
      </c>
      <c r="H98" s="12">
        <v>23200</v>
      </c>
      <c r="I98" s="16">
        <f t="shared" ref="I98:I129" si="17">H98/G98*100</f>
        <v>42.18181818181818</v>
      </c>
      <c r="J98" s="12">
        <v>48900</v>
      </c>
      <c r="K98" s="12">
        <f t="shared" si="16"/>
        <v>55000</v>
      </c>
      <c r="L98" s="12">
        <v>48900</v>
      </c>
      <c r="M98" s="24">
        <v>660</v>
      </c>
      <c r="N98" s="27">
        <f>O98*43560/M98</f>
        <v>1287</v>
      </c>
      <c r="O98" s="31">
        <v>19.5</v>
      </c>
      <c r="P98" s="31">
        <v>20</v>
      </c>
      <c r="Q98" s="12">
        <f t="shared" ref="Q98:Q129" si="18">K98/M98</f>
        <v>83.333333333333329</v>
      </c>
      <c r="R98" s="12">
        <f t="shared" ref="R98:R129" si="19">K98/O98</f>
        <v>2820.5128205128203</v>
      </c>
      <c r="S98" s="35">
        <f t="shared" ref="S98:S129" si="20">K98/O98/43560</f>
        <v>6.4750064750064742E-2</v>
      </c>
      <c r="T98" s="31">
        <v>0</v>
      </c>
      <c r="U98" s="5" t="s">
        <v>39</v>
      </c>
      <c r="V98" t="s">
        <v>70</v>
      </c>
      <c r="X98" t="s">
        <v>44</v>
      </c>
      <c r="Y98">
        <v>0</v>
      </c>
      <c r="Z98">
        <v>0</v>
      </c>
      <c r="AA98" s="6" t="s">
        <v>31</v>
      </c>
    </row>
    <row r="99" spans="1:27" x14ac:dyDescent="0.25">
      <c r="A99" t="s">
        <v>195</v>
      </c>
      <c r="C99" s="20">
        <v>44764</v>
      </c>
      <c r="D99" s="12">
        <v>80000</v>
      </c>
      <c r="E99" t="s">
        <v>29</v>
      </c>
      <c r="F99" t="s">
        <v>30</v>
      </c>
      <c r="G99" s="12">
        <v>80000</v>
      </c>
      <c r="H99" s="12">
        <v>20900</v>
      </c>
      <c r="I99" s="16">
        <f t="shared" si="17"/>
        <v>26.125</v>
      </c>
      <c r="J99" s="12">
        <v>49714</v>
      </c>
      <c r="K99" s="12">
        <f t="shared" si="16"/>
        <v>80000</v>
      </c>
      <c r="L99" s="12">
        <v>49714</v>
      </c>
      <c r="M99" s="24">
        <v>165</v>
      </c>
      <c r="N99" s="27">
        <f>O99*43560/M99</f>
        <v>5245.68</v>
      </c>
      <c r="O99" s="31">
        <v>19.87</v>
      </c>
      <c r="P99" s="31">
        <v>20</v>
      </c>
      <c r="Q99" s="12">
        <f t="shared" si="18"/>
        <v>484.84848484848487</v>
      </c>
      <c r="R99" s="12">
        <f t="shared" si="19"/>
        <v>4026.1701056869651</v>
      </c>
      <c r="S99" s="35">
        <f t="shared" si="20"/>
        <v>9.2428147513474862E-2</v>
      </c>
      <c r="T99" s="31">
        <v>0</v>
      </c>
      <c r="U99" s="5" t="s">
        <v>39</v>
      </c>
      <c r="V99" t="s">
        <v>196</v>
      </c>
      <c r="X99" t="s">
        <v>44</v>
      </c>
      <c r="Y99">
        <v>0</v>
      </c>
      <c r="Z99">
        <v>0</v>
      </c>
      <c r="AA99" s="6" t="s">
        <v>31</v>
      </c>
    </row>
    <row r="100" spans="1:27" x14ac:dyDescent="0.25">
      <c r="A100" t="s">
        <v>276</v>
      </c>
      <c r="C100" s="20">
        <v>44974</v>
      </c>
      <c r="D100" s="12">
        <v>114900</v>
      </c>
      <c r="E100" t="s">
        <v>29</v>
      </c>
      <c r="F100" t="s">
        <v>32</v>
      </c>
      <c r="G100" s="12">
        <v>114900</v>
      </c>
      <c r="H100" s="12">
        <v>29100</v>
      </c>
      <c r="I100" s="16">
        <f t="shared" si="17"/>
        <v>25.326370757180154</v>
      </c>
      <c r="J100" s="12">
        <v>80269</v>
      </c>
      <c r="K100" s="12">
        <f t="shared" si="16"/>
        <v>114900</v>
      </c>
      <c r="L100" s="12">
        <v>80269</v>
      </c>
      <c r="M100" s="24">
        <v>2142</v>
      </c>
      <c r="N100" s="27">
        <f>O100*43560/M100</f>
        <v>417.70420168067221</v>
      </c>
      <c r="O100" s="48">
        <v>20.54</v>
      </c>
      <c r="P100" s="31">
        <v>22.16</v>
      </c>
      <c r="Q100" s="12">
        <f t="shared" si="18"/>
        <v>53.641456582633054</v>
      </c>
      <c r="R100" s="12">
        <f t="shared" si="19"/>
        <v>5593.9629990262902</v>
      </c>
      <c r="S100" s="35">
        <f t="shared" si="20"/>
        <v>0.1284197199041848</v>
      </c>
      <c r="T100" s="31">
        <v>1470</v>
      </c>
      <c r="U100" s="5" t="s">
        <v>39</v>
      </c>
      <c r="V100" t="s">
        <v>277</v>
      </c>
      <c r="W100" t="s">
        <v>278</v>
      </c>
      <c r="X100" t="s">
        <v>44</v>
      </c>
      <c r="Y100">
        <v>0</v>
      </c>
      <c r="Z100">
        <v>0</v>
      </c>
      <c r="AA100" s="6" t="s">
        <v>31</v>
      </c>
    </row>
    <row r="101" spans="1:27" x14ac:dyDescent="0.25">
      <c r="A101" t="s">
        <v>350</v>
      </c>
      <c r="B101" t="s">
        <v>351</v>
      </c>
      <c r="C101" s="20">
        <v>44320</v>
      </c>
      <c r="D101" s="12">
        <v>64380</v>
      </c>
      <c r="E101" t="s">
        <v>29</v>
      </c>
      <c r="F101" t="s">
        <v>30</v>
      </c>
      <c r="G101" s="12">
        <v>64380</v>
      </c>
      <c r="H101" s="12">
        <v>22200</v>
      </c>
      <c r="I101" s="16">
        <f t="shared" si="17"/>
        <v>34.482758620689658</v>
      </c>
      <c r="J101" s="12">
        <v>0</v>
      </c>
      <c r="K101" s="12">
        <f t="shared" si="16"/>
        <v>64380</v>
      </c>
      <c r="L101" s="12">
        <v>0</v>
      </c>
      <c r="M101" s="24">
        <v>733</v>
      </c>
      <c r="N101" s="27">
        <v>1320</v>
      </c>
      <c r="O101" s="31">
        <v>22.2</v>
      </c>
      <c r="P101" s="31">
        <v>22.2</v>
      </c>
      <c r="Q101" s="12">
        <f t="shared" si="18"/>
        <v>87.830832196452931</v>
      </c>
      <c r="R101" s="12">
        <f t="shared" si="19"/>
        <v>2900</v>
      </c>
      <c r="S101" s="35">
        <f t="shared" si="20"/>
        <v>6.6574839302112027E-2</v>
      </c>
      <c r="T101" s="31">
        <v>733</v>
      </c>
      <c r="U101" s="5" t="s">
        <v>39</v>
      </c>
      <c r="V101" t="s">
        <v>352</v>
      </c>
      <c r="Y101">
        <v>0</v>
      </c>
      <c r="Z101">
        <v>0</v>
      </c>
      <c r="AA101" s="6" t="s">
        <v>31</v>
      </c>
    </row>
    <row r="102" spans="1:27" x14ac:dyDescent="0.25">
      <c r="A102" t="s">
        <v>252</v>
      </c>
      <c r="C102" s="20">
        <v>44750</v>
      </c>
      <c r="D102" s="12">
        <v>49900</v>
      </c>
      <c r="E102" t="s">
        <v>29</v>
      </c>
      <c r="F102" t="s">
        <v>30</v>
      </c>
      <c r="G102" s="12">
        <v>49900</v>
      </c>
      <c r="H102" s="12">
        <v>22900</v>
      </c>
      <c r="I102" s="16">
        <f t="shared" si="17"/>
        <v>45.891783567134269</v>
      </c>
      <c r="J102" s="12">
        <v>51550</v>
      </c>
      <c r="K102" s="12">
        <f t="shared" si="16"/>
        <v>49900</v>
      </c>
      <c r="L102" s="12">
        <v>51550</v>
      </c>
      <c r="M102" s="24">
        <v>55</v>
      </c>
      <c r="N102" s="27">
        <f>O102*43560/M102</f>
        <v>19324.8</v>
      </c>
      <c r="O102" s="31">
        <v>24.4</v>
      </c>
      <c r="P102" s="31">
        <v>24.44</v>
      </c>
      <c r="Q102" s="12">
        <f t="shared" si="18"/>
        <v>907.27272727272725</v>
      </c>
      <c r="R102" s="12">
        <f t="shared" si="19"/>
        <v>2045.0819672131149</v>
      </c>
      <c r="S102" s="35">
        <f t="shared" si="20"/>
        <v>4.6948621836848371E-2</v>
      </c>
      <c r="T102" s="31">
        <v>0</v>
      </c>
      <c r="U102" s="5" t="s">
        <v>122</v>
      </c>
      <c r="V102" t="s">
        <v>253</v>
      </c>
      <c r="X102" t="s">
        <v>44</v>
      </c>
      <c r="Y102">
        <v>1</v>
      </c>
      <c r="Z102">
        <v>0</v>
      </c>
      <c r="AA102" s="6" t="s">
        <v>52</v>
      </c>
    </row>
    <row r="103" spans="1:27" x14ac:dyDescent="0.25">
      <c r="A103" t="s">
        <v>220</v>
      </c>
      <c r="C103" s="20">
        <v>44411</v>
      </c>
      <c r="D103" s="12">
        <v>47500</v>
      </c>
      <c r="E103" t="s">
        <v>29</v>
      </c>
      <c r="F103" t="s">
        <v>30</v>
      </c>
      <c r="G103" s="12">
        <v>47500</v>
      </c>
      <c r="H103" s="12">
        <v>23600</v>
      </c>
      <c r="I103" s="16">
        <f t="shared" si="17"/>
        <v>49.684210526315795</v>
      </c>
      <c r="J103" s="12">
        <v>62500</v>
      </c>
      <c r="K103" s="12">
        <f t="shared" si="16"/>
        <v>47500</v>
      </c>
      <c r="L103" s="12">
        <v>62500</v>
      </c>
      <c r="M103" s="24">
        <v>825</v>
      </c>
      <c r="N103" s="27">
        <v>1320</v>
      </c>
      <c r="O103" s="31">
        <v>25</v>
      </c>
      <c r="P103" s="31">
        <v>25</v>
      </c>
      <c r="Q103" s="12">
        <f t="shared" si="18"/>
        <v>57.575757575757578</v>
      </c>
      <c r="R103" s="12">
        <f t="shared" si="19"/>
        <v>1900</v>
      </c>
      <c r="S103" s="35">
        <f t="shared" si="20"/>
        <v>4.3617998163452708E-2</v>
      </c>
      <c r="T103" s="31">
        <v>825</v>
      </c>
      <c r="U103" s="5" t="s">
        <v>34</v>
      </c>
      <c r="V103" t="s">
        <v>221</v>
      </c>
      <c r="X103" t="s">
        <v>200</v>
      </c>
      <c r="Y103">
        <v>0</v>
      </c>
      <c r="Z103">
        <v>0</v>
      </c>
      <c r="AA103" s="6" t="s">
        <v>31</v>
      </c>
    </row>
    <row r="104" spans="1:27" x14ac:dyDescent="0.25">
      <c r="A104" t="s">
        <v>197</v>
      </c>
      <c r="B104" t="s">
        <v>198</v>
      </c>
      <c r="C104" s="20">
        <v>44504</v>
      </c>
      <c r="D104" s="12">
        <v>60000</v>
      </c>
      <c r="E104" t="s">
        <v>29</v>
      </c>
      <c r="F104" t="s">
        <v>30</v>
      </c>
      <c r="G104" s="12">
        <v>60000</v>
      </c>
      <c r="H104" s="12">
        <v>26000</v>
      </c>
      <c r="I104" s="16">
        <f t="shared" si="17"/>
        <v>43.333333333333336</v>
      </c>
      <c r="J104" s="12">
        <v>63650</v>
      </c>
      <c r="K104" s="12">
        <f t="shared" si="16"/>
        <v>60000</v>
      </c>
      <c r="L104" s="12">
        <v>63650</v>
      </c>
      <c r="M104" s="24">
        <v>877.14</v>
      </c>
      <c r="N104" s="27">
        <v>1264.369995</v>
      </c>
      <c r="O104" s="31">
        <v>25.46</v>
      </c>
      <c r="P104" s="31">
        <v>25.46</v>
      </c>
      <c r="Q104" s="12">
        <f t="shared" si="18"/>
        <v>68.404131609549225</v>
      </c>
      <c r="R104" s="12">
        <f t="shared" si="19"/>
        <v>2356.6378633150039</v>
      </c>
      <c r="S104" s="35">
        <f t="shared" si="20"/>
        <v>5.4100961049472082E-2</v>
      </c>
      <c r="T104" s="31">
        <v>877.14</v>
      </c>
      <c r="U104" s="5" t="s">
        <v>34</v>
      </c>
      <c r="V104" t="s">
        <v>199</v>
      </c>
      <c r="X104" t="s">
        <v>200</v>
      </c>
      <c r="Y104">
        <v>1</v>
      </c>
      <c r="Z104">
        <v>0</v>
      </c>
      <c r="AA104" s="6" t="s">
        <v>31</v>
      </c>
    </row>
    <row r="105" spans="1:27" x14ac:dyDescent="0.25">
      <c r="A105" t="s">
        <v>172</v>
      </c>
      <c r="B105" t="s">
        <v>173</v>
      </c>
      <c r="C105" s="20">
        <v>44575</v>
      </c>
      <c r="D105" s="12">
        <v>120000</v>
      </c>
      <c r="E105" t="s">
        <v>29</v>
      </c>
      <c r="F105" t="s">
        <v>30</v>
      </c>
      <c r="G105" s="12">
        <v>120000</v>
      </c>
      <c r="H105" s="12">
        <v>24900</v>
      </c>
      <c r="I105" s="16">
        <f t="shared" si="17"/>
        <v>20.75</v>
      </c>
      <c r="J105" s="12">
        <v>0</v>
      </c>
      <c r="K105" s="12">
        <f t="shared" si="16"/>
        <v>120000</v>
      </c>
      <c r="L105" s="12">
        <v>0</v>
      </c>
      <c r="M105" s="24">
        <v>215</v>
      </c>
      <c r="N105" s="27">
        <v>5379</v>
      </c>
      <c r="O105" s="31">
        <v>26.55</v>
      </c>
      <c r="P105" s="31">
        <v>26.55</v>
      </c>
      <c r="Q105" s="12">
        <f t="shared" si="18"/>
        <v>558.1395348837209</v>
      </c>
      <c r="R105" s="12">
        <f t="shared" si="19"/>
        <v>4519.7740112994352</v>
      </c>
      <c r="S105" s="35">
        <f t="shared" si="20"/>
        <v>0.10375973396004214</v>
      </c>
      <c r="T105" s="31">
        <v>215</v>
      </c>
      <c r="U105" s="5" t="s">
        <v>39</v>
      </c>
      <c r="V105" t="s">
        <v>174</v>
      </c>
      <c r="Y105">
        <v>0</v>
      </c>
      <c r="Z105">
        <v>0</v>
      </c>
      <c r="AA105" s="6" t="s">
        <v>31</v>
      </c>
    </row>
    <row r="106" spans="1:27" x14ac:dyDescent="0.25">
      <c r="A106" t="s">
        <v>285</v>
      </c>
      <c r="C106" s="20">
        <v>44330</v>
      </c>
      <c r="D106" s="12">
        <v>64900</v>
      </c>
      <c r="E106" t="s">
        <v>29</v>
      </c>
      <c r="F106" t="s">
        <v>30</v>
      </c>
      <c r="G106" s="12">
        <v>64900</v>
      </c>
      <c r="H106" s="12">
        <v>26200</v>
      </c>
      <c r="I106" s="16">
        <f t="shared" si="17"/>
        <v>40.369799691833592</v>
      </c>
      <c r="J106" s="12">
        <v>0</v>
      </c>
      <c r="K106" s="12">
        <f t="shared" si="16"/>
        <v>64900</v>
      </c>
      <c r="L106" s="12">
        <v>0</v>
      </c>
      <c r="M106" s="24">
        <v>60</v>
      </c>
      <c r="N106" s="27">
        <v>20335.259765999999</v>
      </c>
      <c r="O106" s="31">
        <v>28.01</v>
      </c>
      <c r="P106" s="31">
        <v>28.01</v>
      </c>
      <c r="Q106" s="12">
        <f t="shared" si="18"/>
        <v>1081.6666666666667</v>
      </c>
      <c r="R106" s="12">
        <f t="shared" si="19"/>
        <v>2317.0296322741879</v>
      </c>
      <c r="S106" s="35">
        <f t="shared" si="20"/>
        <v>5.3191681181684755E-2</v>
      </c>
      <c r="T106" s="31">
        <v>60</v>
      </c>
      <c r="U106" s="5" t="s">
        <v>39</v>
      </c>
      <c r="V106" t="s">
        <v>286</v>
      </c>
      <c r="Y106">
        <v>0</v>
      </c>
      <c r="Z106">
        <v>0</v>
      </c>
      <c r="AA106" s="6" t="s">
        <v>31</v>
      </c>
    </row>
    <row r="107" spans="1:27" x14ac:dyDescent="0.25">
      <c r="A107" t="s">
        <v>222</v>
      </c>
      <c r="C107" s="20">
        <v>44559</v>
      </c>
      <c r="D107" s="12">
        <v>52200</v>
      </c>
      <c r="E107" t="s">
        <v>29</v>
      </c>
      <c r="F107" t="s">
        <v>30</v>
      </c>
      <c r="G107" s="12">
        <v>52200</v>
      </c>
      <c r="H107" s="12">
        <v>37100</v>
      </c>
      <c r="I107" s="16">
        <f t="shared" si="17"/>
        <v>71.072796934865906</v>
      </c>
      <c r="J107" s="12">
        <v>71675</v>
      </c>
      <c r="K107" s="12">
        <f t="shared" si="16"/>
        <v>52200</v>
      </c>
      <c r="L107" s="12">
        <v>71675</v>
      </c>
      <c r="M107" s="24">
        <v>392</v>
      </c>
      <c r="N107" s="27">
        <v>3186</v>
      </c>
      <c r="O107" s="31">
        <v>28.67</v>
      </c>
      <c r="P107" s="31">
        <v>28.67</v>
      </c>
      <c r="Q107" s="12">
        <f t="shared" si="18"/>
        <v>133.16326530612244</v>
      </c>
      <c r="R107" s="12">
        <f t="shared" si="19"/>
        <v>1820.7185211021972</v>
      </c>
      <c r="S107" s="35">
        <f t="shared" si="20"/>
        <v>4.1797945847157882E-2</v>
      </c>
      <c r="T107" s="31">
        <v>392</v>
      </c>
      <c r="U107" s="5" t="s">
        <v>39</v>
      </c>
      <c r="V107" t="s">
        <v>223</v>
      </c>
      <c r="X107" t="s">
        <v>200</v>
      </c>
      <c r="Y107">
        <v>1</v>
      </c>
      <c r="Z107">
        <v>0</v>
      </c>
      <c r="AA107" s="6" t="s">
        <v>31</v>
      </c>
    </row>
    <row r="108" spans="1:27" x14ac:dyDescent="0.25">
      <c r="A108" t="s">
        <v>222</v>
      </c>
      <c r="C108" s="20">
        <v>44559</v>
      </c>
      <c r="D108" s="12">
        <v>70500</v>
      </c>
      <c r="E108" t="s">
        <v>29</v>
      </c>
      <c r="F108" t="s">
        <v>30</v>
      </c>
      <c r="G108" s="12">
        <v>70500</v>
      </c>
      <c r="H108" s="12">
        <v>37100</v>
      </c>
      <c r="I108" s="16">
        <f t="shared" si="17"/>
        <v>52.624113475177303</v>
      </c>
      <c r="J108" s="12">
        <v>71675</v>
      </c>
      <c r="K108" s="12">
        <f t="shared" si="16"/>
        <v>70500</v>
      </c>
      <c r="L108" s="12">
        <v>71675</v>
      </c>
      <c r="M108" s="24">
        <v>392</v>
      </c>
      <c r="N108" s="27">
        <v>3186</v>
      </c>
      <c r="O108" s="31">
        <v>28.67</v>
      </c>
      <c r="P108" s="31">
        <v>28.67</v>
      </c>
      <c r="Q108" s="12">
        <f t="shared" si="18"/>
        <v>179.84693877551021</v>
      </c>
      <c r="R108" s="12">
        <f t="shared" si="19"/>
        <v>2459.0163934426228</v>
      </c>
      <c r="S108" s="35">
        <f t="shared" si="20"/>
        <v>5.6451248701621277E-2</v>
      </c>
      <c r="T108" s="31">
        <v>392</v>
      </c>
      <c r="U108" s="5" t="s">
        <v>39</v>
      </c>
      <c r="V108" t="s">
        <v>224</v>
      </c>
      <c r="X108" t="s">
        <v>200</v>
      </c>
      <c r="Y108">
        <v>1</v>
      </c>
      <c r="Z108">
        <v>0</v>
      </c>
      <c r="AA108" s="6" t="s">
        <v>31</v>
      </c>
    </row>
    <row r="109" spans="1:27" x14ac:dyDescent="0.25">
      <c r="A109" t="s">
        <v>175</v>
      </c>
      <c r="C109" s="20">
        <v>44586</v>
      </c>
      <c r="D109" s="12">
        <v>45000</v>
      </c>
      <c r="E109" t="s">
        <v>29</v>
      </c>
      <c r="F109" t="s">
        <v>32</v>
      </c>
      <c r="G109" s="12">
        <v>45000</v>
      </c>
      <c r="H109" s="12">
        <v>22100</v>
      </c>
      <c r="I109" s="16">
        <f t="shared" si="17"/>
        <v>49.111111111111114</v>
      </c>
      <c r="J109" s="12">
        <v>0</v>
      </c>
      <c r="K109" s="12">
        <f t="shared" si="16"/>
        <v>45000</v>
      </c>
      <c r="L109" s="12">
        <v>0</v>
      </c>
      <c r="M109" s="24">
        <v>650</v>
      </c>
      <c r="N109" s="27">
        <v>1927</v>
      </c>
      <c r="O109" s="31">
        <v>28.75</v>
      </c>
      <c r="P109" s="31">
        <v>28.75</v>
      </c>
      <c r="Q109" s="12">
        <f t="shared" si="18"/>
        <v>69.230769230769226</v>
      </c>
      <c r="R109" s="12">
        <f t="shared" si="19"/>
        <v>1565.2173913043478</v>
      </c>
      <c r="S109" s="35">
        <f t="shared" si="20"/>
        <v>3.5932446999640676E-2</v>
      </c>
      <c r="T109" s="31">
        <v>650</v>
      </c>
      <c r="U109" s="5" t="s">
        <v>39</v>
      </c>
      <c r="V109" t="s">
        <v>176</v>
      </c>
      <c r="W109" t="s">
        <v>177</v>
      </c>
      <c r="Y109">
        <v>0</v>
      </c>
      <c r="Z109">
        <v>0</v>
      </c>
      <c r="AA109" s="6" t="s">
        <v>132</v>
      </c>
    </row>
    <row r="110" spans="1:27" x14ac:dyDescent="0.25">
      <c r="A110" t="s">
        <v>321</v>
      </c>
      <c r="C110" s="20">
        <v>44760</v>
      </c>
      <c r="D110" s="12">
        <v>45000</v>
      </c>
      <c r="E110" t="s">
        <v>29</v>
      </c>
      <c r="F110" t="s">
        <v>30</v>
      </c>
      <c r="G110" s="12">
        <v>45000</v>
      </c>
      <c r="H110" s="12">
        <v>23000</v>
      </c>
      <c r="I110" s="16">
        <f t="shared" si="17"/>
        <v>51.111111111111107</v>
      </c>
      <c r="J110" s="12">
        <v>64400</v>
      </c>
      <c r="K110" s="12">
        <f t="shared" si="16"/>
        <v>45000</v>
      </c>
      <c r="L110" s="12">
        <v>64400</v>
      </c>
      <c r="M110" s="24">
        <v>2036</v>
      </c>
      <c r="N110" s="27">
        <f>O110*43560/M110</f>
        <v>561.82986247544204</v>
      </c>
      <c r="O110" s="31">
        <v>26.26</v>
      </c>
      <c r="P110" s="31">
        <v>29.77</v>
      </c>
      <c r="Q110" s="12">
        <f t="shared" si="18"/>
        <v>22.102161100196465</v>
      </c>
      <c r="R110" s="12">
        <f t="shared" si="19"/>
        <v>1713.6329017517135</v>
      </c>
      <c r="S110" s="35">
        <f t="shared" si="20"/>
        <v>3.9339598295493883E-2</v>
      </c>
      <c r="T110" s="31">
        <v>0</v>
      </c>
      <c r="U110" s="5" t="s">
        <v>34</v>
      </c>
      <c r="V110" t="s">
        <v>322</v>
      </c>
      <c r="X110" t="s">
        <v>44</v>
      </c>
      <c r="Y110">
        <v>1</v>
      </c>
      <c r="Z110">
        <v>0</v>
      </c>
      <c r="AA110" s="6" t="s">
        <v>31</v>
      </c>
    </row>
    <row r="111" spans="1:27" x14ac:dyDescent="0.25">
      <c r="A111" t="s">
        <v>259</v>
      </c>
      <c r="C111" s="20">
        <v>44503</v>
      </c>
      <c r="D111" s="12">
        <v>85000</v>
      </c>
      <c r="E111" t="s">
        <v>29</v>
      </c>
      <c r="F111" t="s">
        <v>30</v>
      </c>
      <c r="G111" s="12">
        <v>85000</v>
      </c>
      <c r="H111" s="12">
        <v>28200</v>
      </c>
      <c r="I111" s="16">
        <f t="shared" si="17"/>
        <v>33.176470588235297</v>
      </c>
      <c r="J111" s="12">
        <v>73600</v>
      </c>
      <c r="K111" s="12">
        <f t="shared" si="16"/>
        <v>85000</v>
      </c>
      <c r="L111" s="12">
        <v>73600</v>
      </c>
      <c r="M111" s="24">
        <v>700</v>
      </c>
      <c r="N111" s="27">
        <v>1858</v>
      </c>
      <c r="O111" s="31">
        <v>29.97</v>
      </c>
      <c r="P111" s="31">
        <v>29.97</v>
      </c>
      <c r="Q111" s="12">
        <f t="shared" si="18"/>
        <v>121.42857142857143</v>
      </c>
      <c r="R111" s="12">
        <f t="shared" si="19"/>
        <v>2836.1695028361696</v>
      </c>
      <c r="S111" s="35">
        <f t="shared" si="20"/>
        <v>6.5109492718920331E-2</v>
      </c>
      <c r="T111" s="31">
        <v>700</v>
      </c>
      <c r="U111" s="5" t="s">
        <v>39</v>
      </c>
      <c r="V111" t="s">
        <v>260</v>
      </c>
      <c r="X111" t="s">
        <v>251</v>
      </c>
      <c r="Y111">
        <v>0</v>
      </c>
      <c r="Z111">
        <v>1</v>
      </c>
      <c r="AA111" s="6" t="s">
        <v>31</v>
      </c>
    </row>
    <row r="112" spans="1:27" x14ac:dyDescent="0.25">
      <c r="A112" t="s">
        <v>373</v>
      </c>
      <c r="B112" t="s">
        <v>374</v>
      </c>
      <c r="C112" s="20">
        <v>44649</v>
      </c>
      <c r="D112" s="12">
        <v>90000</v>
      </c>
      <c r="E112" t="s">
        <v>29</v>
      </c>
      <c r="F112" t="s">
        <v>30</v>
      </c>
      <c r="G112" s="12">
        <v>90000</v>
      </c>
      <c r="H112" s="12">
        <v>26900</v>
      </c>
      <c r="I112" s="16">
        <f t="shared" si="17"/>
        <v>29.888888888888886</v>
      </c>
      <c r="J112" s="12">
        <v>74075</v>
      </c>
      <c r="K112" s="12">
        <f t="shared" si="16"/>
        <v>90000</v>
      </c>
      <c r="L112" s="12">
        <v>74075</v>
      </c>
      <c r="M112" s="24">
        <v>490</v>
      </c>
      <c r="N112" s="27">
        <v>2667</v>
      </c>
      <c r="O112" s="31">
        <v>30</v>
      </c>
      <c r="P112" s="31">
        <v>30</v>
      </c>
      <c r="Q112" s="12">
        <f t="shared" si="18"/>
        <v>183.67346938775509</v>
      </c>
      <c r="R112" s="12">
        <f t="shared" si="19"/>
        <v>3000</v>
      </c>
      <c r="S112" s="35">
        <f t="shared" si="20"/>
        <v>6.8870523415977963E-2</v>
      </c>
      <c r="T112" s="31">
        <v>490</v>
      </c>
      <c r="U112" s="5" t="s">
        <v>122</v>
      </c>
      <c r="V112" t="s">
        <v>375</v>
      </c>
      <c r="X112" t="s">
        <v>376</v>
      </c>
      <c r="Y112">
        <v>0</v>
      </c>
      <c r="Z112">
        <v>0</v>
      </c>
      <c r="AA112" s="6" t="s">
        <v>31</v>
      </c>
    </row>
    <row r="113" spans="1:27" x14ac:dyDescent="0.25">
      <c r="A113" t="s">
        <v>373</v>
      </c>
      <c r="B113" t="s">
        <v>374</v>
      </c>
      <c r="C113" s="20">
        <v>44432</v>
      </c>
      <c r="D113" s="12">
        <v>79900</v>
      </c>
      <c r="E113" t="s">
        <v>29</v>
      </c>
      <c r="F113" t="s">
        <v>30</v>
      </c>
      <c r="G113" s="12">
        <v>79900</v>
      </c>
      <c r="H113" s="12">
        <v>26900</v>
      </c>
      <c r="I113" s="16">
        <f t="shared" si="17"/>
        <v>33.667083854818522</v>
      </c>
      <c r="J113" s="12">
        <v>74075</v>
      </c>
      <c r="K113" s="12">
        <f t="shared" si="16"/>
        <v>79900</v>
      </c>
      <c r="L113" s="12">
        <v>74075</v>
      </c>
      <c r="M113" s="24">
        <v>490</v>
      </c>
      <c r="N113" s="27">
        <v>2667</v>
      </c>
      <c r="O113" s="31">
        <v>30</v>
      </c>
      <c r="P113" s="31">
        <v>30</v>
      </c>
      <c r="Q113" s="12">
        <f t="shared" si="18"/>
        <v>163.0612244897959</v>
      </c>
      <c r="R113" s="12">
        <f t="shared" si="19"/>
        <v>2663.3333333333335</v>
      </c>
      <c r="S113" s="35">
        <f t="shared" si="20"/>
        <v>6.1141720232629329E-2</v>
      </c>
      <c r="T113" s="31">
        <v>490</v>
      </c>
      <c r="U113" s="5" t="s">
        <v>122</v>
      </c>
      <c r="V113" t="s">
        <v>377</v>
      </c>
      <c r="X113" t="s">
        <v>376</v>
      </c>
      <c r="Y113">
        <v>0</v>
      </c>
      <c r="Z113">
        <v>0</v>
      </c>
      <c r="AA113" s="6" t="s">
        <v>31</v>
      </c>
    </row>
    <row r="114" spans="1:27" x14ac:dyDescent="0.25">
      <c r="A114" t="s">
        <v>391</v>
      </c>
      <c r="B114" t="s">
        <v>392</v>
      </c>
      <c r="C114" s="20">
        <v>44438</v>
      </c>
      <c r="D114" s="12">
        <v>140000</v>
      </c>
      <c r="E114" t="s">
        <v>29</v>
      </c>
      <c r="F114" t="s">
        <v>32</v>
      </c>
      <c r="G114" s="12">
        <v>140000</v>
      </c>
      <c r="H114" s="12">
        <v>36600</v>
      </c>
      <c r="I114" s="16">
        <f t="shared" si="17"/>
        <v>26.142857142857146</v>
      </c>
      <c r="J114" s="12">
        <v>81542</v>
      </c>
      <c r="K114" s="12">
        <f t="shared" si="16"/>
        <v>140000</v>
      </c>
      <c r="L114" s="12">
        <v>81542</v>
      </c>
      <c r="M114" s="24">
        <v>895</v>
      </c>
      <c r="N114" s="27">
        <f>O114*43560/M114</f>
        <v>1505.3751955307264</v>
      </c>
      <c r="O114" s="48">
        <v>30.93</v>
      </c>
      <c r="P114" s="31">
        <v>31.61</v>
      </c>
      <c r="Q114" s="12">
        <f t="shared" si="18"/>
        <v>156.42458100558659</v>
      </c>
      <c r="R114" s="12">
        <f t="shared" si="19"/>
        <v>4526.3498221791142</v>
      </c>
      <c r="S114" s="35">
        <f t="shared" si="20"/>
        <v>0.10391069380576479</v>
      </c>
      <c r="T114" s="31">
        <v>868</v>
      </c>
      <c r="U114" s="5" t="s">
        <v>39</v>
      </c>
      <c r="V114" t="s">
        <v>393</v>
      </c>
      <c r="W114" t="s">
        <v>394</v>
      </c>
      <c r="X114" t="s">
        <v>376</v>
      </c>
      <c r="Y114">
        <v>0</v>
      </c>
      <c r="Z114">
        <v>0</v>
      </c>
      <c r="AA114" s="6" t="s">
        <v>31</v>
      </c>
    </row>
    <row r="115" spans="1:27" x14ac:dyDescent="0.25">
      <c r="A115" t="s">
        <v>256</v>
      </c>
      <c r="B115" t="s">
        <v>257</v>
      </c>
      <c r="C115" s="20">
        <v>44616</v>
      </c>
      <c r="D115" s="12">
        <v>90500</v>
      </c>
      <c r="E115" t="s">
        <v>29</v>
      </c>
      <c r="F115" t="s">
        <v>30</v>
      </c>
      <c r="G115" s="12">
        <v>90500</v>
      </c>
      <c r="H115" s="12">
        <v>30800</v>
      </c>
      <c r="I115" s="16">
        <f t="shared" si="17"/>
        <v>34.033149171270715</v>
      </c>
      <c r="J115" s="12">
        <v>92500</v>
      </c>
      <c r="K115" s="12">
        <f t="shared" si="16"/>
        <v>90500</v>
      </c>
      <c r="L115" s="12">
        <v>92500</v>
      </c>
      <c r="M115" s="24">
        <v>1335</v>
      </c>
      <c r="N115" s="27">
        <v>1207.5</v>
      </c>
      <c r="O115" s="31">
        <v>37</v>
      </c>
      <c r="P115" s="31">
        <v>37</v>
      </c>
      <c r="Q115" s="12">
        <f t="shared" si="18"/>
        <v>67.790262172284642</v>
      </c>
      <c r="R115" s="12">
        <f t="shared" si="19"/>
        <v>2445.9459459459458</v>
      </c>
      <c r="S115" s="35">
        <f t="shared" si="20"/>
        <v>5.6151192514828877E-2</v>
      </c>
      <c r="T115" s="31">
        <v>1335</v>
      </c>
      <c r="U115" s="5" t="s">
        <v>39</v>
      </c>
      <c r="V115" t="s">
        <v>258</v>
      </c>
      <c r="X115" t="s">
        <v>44</v>
      </c>
      <c r="Y115">
        <v>0</v>
      </c>
      <c r="Z115">
        <v>0</v>
      </c>
      <c r="AA115" s="6" t="s">
        <v>31</v>
      </c>
    </row>
    <row r="116" spans="1:27" x14ac:dyDescent="0.25">
      <c r="A116" t="s">
        <v>323</v>
      </c>
      <c r="B116" t="s">
        <v>324</v>
      </c>
      <c r="C116" s="20">
        <v>44670</v>
      </c>
      <c r="D116" s="12">
        <v>90000</v>
      </c>
      <c r="E116" t="s">
        <v>29</v>
      </c>
      <c r="F116" t="s">
        <v>32</v>
      </c>
      <c r="G116" s="12">
        <v>90000</v>
      </c>
      <c r="H116" s="12">
        <v>28400</v>
      </c>
      <c r="I116" s="16">
        <f t="shared" si="17"/>
        <v>31.555555555555554</v>
      </c>
      <c r="J116" s="12">
        <v>20250</v>
      </c>
      <c r="K116" s="12">
        <f t="shared" si="16"/>
        <v>90000</v>
      </c>
      <c r="L116" s="12">
        <v>20250</v>
      </c>
      <c r="M116" s="24">
        <v>1909</v>
      </c>
      <c r="N116" s="27">
        <f>O116*43560/M116</f>
        <v>849.52268203247763</v>
      </c>
      <c r="O116" s="48">
        <v>37.229999999999997</v>
      </c>
      <c r="P116" s="31">
        <v>37.229999999999997</v>
      </c>
      <c r="Q116" s="12">
        <f t="shared" si="18"/>
        <v>47.145102147721317</v>
      </c>
      <c r="R116" s="12">
        <f t="shared" si="19"/>
        <v>2417.4053182917005</v>
      </c>
      <c r="S116" s="35">
        <f t="shared" si="20"/>
        <v>5.5495989859772742E-2</v>
      </c>
      <c r="T116" s="31">
        <v>932</v>
      </c>
      <c r="U116" s="5" t="s">
        <v>39</v>
      </c>
      <c r="V116" t="s">
        <v>325</v>
      </c>
      <c r="W116" t="s">
        <v>326</v>
      </c>
      <c r="Y116">
        <v>0</v>
      </c>
      <c r="Z116">
        <v>0</v>
      </c>
      <c r="AA116" s="6" t="s">
        <v>132</v>
      </c>
    </row>
    <row r="117" spans="1:27" x14ac:dyDescent="0.25">
      <c r="A117" t="s">
        <v>76</v>
      </c>
      <c r="C117" s="20">
        <v>44456</v>
      </c>
      <c r="D117" s="12">
        <v>110000</v>
      </c>
      <c r="E117" t="s">
        <v>29</v>
      </c>
      <c r="F117" t="s">
        <v>30</v>
      </c>
      <c r="G117" s="12">
        <v>110000</v>
      </c>
      <c r="H117" s="12">
        <v>32300</v>
      </c>
      <c r="I117" s="16">
        <f t="shared" si="17"/>
        <v>29.363636363636363</v>
      </c>
      <c r="J117" s="12">
        <v>91550</v>
      </c>
      <c r="K117" s="12">
        <f t="shared" si="16"/>
        <v>110000</v>
      </c>
      <c r="L117" s="12">
        <v>91550</v>
      </c>
      <c r="M117" s="24">
        <v>1160</v>
      </c>
      <c r="N117" s="27">
        <v>1408</v>
      </c>
      <c r="O117" s="31">
        <v>37.5</v>
      </c>
      <c r="P117" s="31">
        <v>37.5</v>
      </c>
      <c r="Q117" s="12">
        <f t="shared" si="18"/>
        <v>94.827586206896555</v>
      </c>
      <c r="R117" s="12">
        <f t="shared" si="19"/>
        <v>2933.3333333333335</v>
      </c>
      <c r="S117" s="35">
        <f t="shared" si="20"/>
        <v>6.7340067340067339E-2</v>
      </c>
      <c r="T117" s="31">
        <v>1160</v>
      </c>
      <c r="U117" s="5" t="s">
        <v>77</v>
      </c>
      <c r="V117" t="s">
        <v>78</v>
      </c>
      <c r="X117" t="s">
        <v>44</v>
      </c>
      <c r="Y117">
        <v>1</v>
      </c>
      <c r="Z117">
        <v>0</v>
      </c>
      <c r="AA117" s="6" t="s">
        <v>31</v>
      </c>
    </row>
    <row r="118" spans="1:27" x14ac:dyDescent="0.25">
      <c r="A118" t="s">
        <v>368</v>
      </c>
      <c r="B118" t="s">
        <v>369</v>
      </c>
      <c r="C118" s="20">
        <v>44720</v>
      </c>
      <c r="D118" s="12">
        <v>120652</v>
      </c>
      <c r="E118" t="s">
        <v>29</v>
      </c>
      <c r="F118" t="s">
        <v>30</v>
      </c>
      <c r="G118" s="12">
        <v>120652</v>
      </c>
      <c r="H118" s="12">
        <v>51100</v>
      </c>
      <c r="I118" s="16">
        <f t="shared" si="17"/>
        <v>42.353214202831282</v>
      </c>
      <c r="J118" s="12">
        <v>106107</v>
      </c>
      <c r="K118" s="12">
        <f t="shared" si="16"/>
        <v>120652</v>
      </c>
      <c r="L118" s="12">
        <v>106107</v>
      </c>
      <c r="M118" s="24">
        <v>2493</v>
      </c>
      <c r="N118" s="27">
        <f>O118*43560/M118</f>
        <v>647.02238267148016</v>
      </c>
      <c r="O118" s="31">
        <v>37.03</v>
      </c>
      <c r="P118" s="31">
        <v>38.92</v>
      </c>
      <c r="Q118" s="12">
        <f t="shared" si="18"/>
        <v>48.39630966706779</v>
      </c>
      <c r="R118" s="12">
        <f t="shared" si="19"/>
        <v>3258.2230623818523</v>
      </c>
      <c r="S118" s="35">
        <f t="shared" si="20"/>
        <v>7.4798509237416266E-2</v>
      </c>
      <c r="T118" s="31">
        <v>0</v>
      </c>
      <c r="U118" s="5" t="s">
        <v>39</v>
      </c>
      <c r="V118" t="s">
        <v>370</v>
      </c>
      <c r="X118" t="s">
        <v>44</v>
      </c>
      <c r="Y118">
        <v>1</v>
      </c>
      <c r="Z118">
        <v>1</v>
      </c>
      <c r="AA118" s="6" t="s">
        <v>52</v>
      </c>
    </row>
    <row r="119" spans="1:27" x14ac:dyDescent="0.25">
      <c r="A119" t="s">
        <v>151</v>
      </c>
      <c r="B119" t="s">
        <v>152</v>
      </c>
      <c r="C119" s="20">
        <v>44628</v>
      </c>
      <c r="D119" s="12">
        <v>131000</v>
      </c>
      <c r="E119" t="s">
        <v>29</v>
      </c>
      <c r="F119" t="s">
        <v>30</v>
      </c>
      <c r="G119" s="12">
        <v>131000</v>
      </c>
      <c r="H119" s="12">
        <v>43400</v>
      </c>
      <c r="I119" s="16">
        <f t="shared" si="17"/>
        <v>33.129770992366417</v>
      </c>
      <c r="J119" s="12">
        <v>0</v>
      </c>
      <c r="K119" s="12">
        <f t="shared" si="16"/>
        <v>131000</v>
      </c>
      <c r="L119" s="12">
        <v>0</v>
      </c>
      <c r="M119" s="24">
        <v>665</v>
      </c>
      <c r="N119" s="27">
        <v>2586</v>
      </c>
      <c r="O119" s="31">
        <v>39.479999999999997</v>
      </c>
      <c r="P119" s="31">
        <v>39.479999999999997</v>
      </c>
      <c r="Q119" s="12">
        <f t="shared" si="18"/>
        <v>196.99248120300751</v>
      </c>
      <c r="R119" s="12">
        <f t="shared" si="19"/>
        <v>3318.1357649442757</v>
      </c>
      <c r="S119" s="35">
        <f t="shared" si="20"/>
        <v>7.6173915632329559E-2</v>
      </c>
      <c r="T119" s="31">
        <v>665</v>
      </c>
      <c r="U119" s="5" t="s">
        <v>39</v>
      </c>
      <c r="V119" t="s">
        <v>153</v>
      </c>
      <c r="Y119">
        <v>0</v>
      </c>
      <c r="Z119">
        <v>0</v>
      </c>
      <c r="AA119" s="6" t="s">
        <v>31</v>
      </c>
    </row>
    <row r="120" spans="1:27" x14ac:dyDescent="0.25">
      <c r="A120" t="s">
        <v>380</v>
      </c>
      <c r="C120" s="20">
        <v>44504</v>
      </c>
      <c r="D120" s="12">
        <v>49500</v>
      </c>
      <c r="E120" t="s">
        <v>29</v>
      </c>
      <c r="F120" t="s">
        <v>32</v>
      </c>
      <c r="G120" s="12">
        <v>49500</v>
      </c>
      <c r="H120" s="12">
        <v>43900</v>
      </c>
      <c r="I120" s="16">
        <f t="shared" si="17"/>
        <v>88.686868686868692</v>
      </c>
      <c r="J120" s="12">
        <v>0</v>
      </c>
      <c r="K120" s="12">
        <f t="shared" si="16"/>
        <v>49500</v>
      </c>
      <c r="L120" s="12">
        <v>0</v>
      </c>
      <c r="M120" s="24">
        <v>1320</v>
      </c>
      <c r="N120" s="27">
        <f>O120*43560/M120</f>
        <v>1303.5</v>
      </c>
      <c r="O120" s="48">
        <v>39.5</v>
      </c>
      <c r="P120" s="31">
        <v>40</v>
      </c>
      <c r="Q120" s="12">
        <f t="shared" si="18"/>
        <v>37.5</v>
      </c>
      <c r="R120" s="12">
        <f t="shared" si="19"/>
        <v>1253.1645569620252</v>
      </c>
      <c r="S120" s="35">
        <f t="shared" si="20"/>
        <v>2.8768699654775604E-2</v>
      </c>
      <c r="T120" s="31">
        <v>1320</v>
      </c>
      <c r="U120" s="5" t="s">
        <v>39</v>
      </c>
      <c r="V120" t="s">
        <v>381</v>
      </c>
      <c r="W120" t="s">
        <v>382</v>
      </c>
      <c r="Y120">
        <v>0</v>
      </c>
      <c r="Z120">
        <v>0</v>
      </c>
      <c r="AA120" s="6" t="s">
        <v>31</v>
      </c>
    </row>
    <row r="121" spans="1:27" x14ac:dyDescent="0.25">
      <c r="A121" t="s">
        <v>385</v>
      </c>
      <c r="C121" s="20">
        <v>44633</v>
      </c>
      <c r="D121" s="12">
        <v>120000</v>
      </c>
      <c r="E121" t="s">
        <v>29</v>
      </c>
      <c r="F121" t="s">
        <v>32</v>
      </c>
      <c r="G121" s="12">
        <v>120000</v>
      </c>
      <c r="H121" s="12">
        <v>34800</v>
      </c>
      <c r="I121" s="16">
        <f t="shared" si="17"/>
        <v>28.999999999999996</v>
      </c>
      <c r="J121" s="12">
        <v>0</v>
      </c>
      <c r="K121" s="12">
        <f t="shared" si="16"/>
        <v>120000</v>
      </c>
      <c r="L121" s="12">
        <v>0</v>
      </c>
      <c r="M121" s="24">
        <v>1320</v>
      </c>
      <c r="N121" s="27">
        <f>O121*43560/M121</f>
        <v>1287</v>
      </c>
      <c r="O121" s="48">
        <v>39</v>
      </c>
      <c r="P121" s="31">
        <v>40</v>
      </c>
      <c r="Q121" s="12">
        <f t="shared" si="18"/>
        <v>90.909090909090907</v>
      </c>
      <c r="R121" s="12">
        <f t="shared" si="19"/>
        <v>3076.9230769230771</v>
      </c>
      <c r="S121" s="35">
        <f t="shared" si="20"/>
        <v>7.0636434272797907E-2</v>
      </c>
      <c r="T121" s="31">
        <v>1322</v>
      </c>
      <c r="U121" s="5" t="s">
        <v>39</v>
      </c>
      <c r="V121" t="s">
        <v>386</v>
      </c>
      <c r="W121" t="s">
        <v>387</v>
      </c>
      <c r="Y121">
        <v>0</v>
      </c>
      <c r="Z121">
        <v>0</v>
      </c>
      <c r="AA121" s="6" t="s">
        <v>31</v>
      </c>
    </row>
    <row r="122" spans="1:27" x14ac:dyDescent="0.25">
      <c r="A122" t="s">
        <v>81</v>
      </c>
      <c r="C122" s="20">
        <v>44372</v>
      </c>
      <c r="D122" s="12">
        <v>85000</v>
      </c>
      <c r="E122" t="s">
        <v>29</v>
      </c>
      <c r="F122" t="s">
        <v>30</v>
      </c>
      <c r="G122" s="12">
        <v>85000</v>
      </c>
      <c r="H122" s="12">
        <v>34000</v>
      </c>
      <c r="I122" s="16">
        <f t="shared" si="17"/>
        <v>40</v>
      </c>
      <c r="J122" s="12">
        <v>100000</v>
      </c>
      <c r="K122" s="12">
        <f t="shared" si="16"/>
        <v>85000</v>
      </c>
      <c r="L122" s="12">
        <v>100000</v>
      </c>
      <c r="M122" s="24">
        <v>1060</v>
      </c>
      <c r="N122" s="27">
        <v>1652</v>
      </c>
      <c r="O122" s="31">
        <v>40</v>
      </c>
      <c r="P122" s="31">
        <v>40</v>
      </c>
      <c r="Q122" s="12">
        <f t="shared" si="18"/>
        <v>80.188679245283012</v>
      </c>
      <c r="R122" s="12">
        <f t="shared" si="19"/>
        <v>2125</v>
      </c>
      <c r="S122" s="35">
        <f t="shared" si="20"/>
        <v>4.8783287419651059E-2</v>
      </c>
      <c r="T122" s="31">
        <v>1060</v>
      </c>
      <c r="U122" s="5" t="s">
        <v>39</v>
      </c>
      <c r="V122" t="s">
        <v>82</v>
      </c>
      <c r="X122" t="s">
        <v>44</v>
      </c>
      <c r="Y122">
        <v>0</v>
      </c>
      <c r="Z122">
        <v>0</v>
      </c>
      <c r="AA122" s="6" t="s">
        <v>31</v>
      </c>
    </row>
    <row r="123" spans="1:27" x14ac:dyDescent="0.25">
      <c r="A123" t="s">
        <v>304</v>
      </c>
      <c r="C123" s="20">
        <v>44547</v>
      </c>
      <c r="D123" s="12">
        <v>95000</v>
      </c>
      <c r="E123" t="s">
        <v>29</v>
      </c>
      <c r="F123" t="s">
        <v>30</v>
      </c>
      <c r="G123" s="12">
        <v>95000</v>
      </c>
      <c r="H123" s="12">
        <v>33700</v>
      </c>
      <c r="I123" s="16">
        <f t="shared" si="17"/>
        <v>35.473684210526315</v>
      </c>
      <c r="J123" s="12">
        <v>0</v>
      </c>
      <c r="K123" s="12">
        <f t="shared" si="16"/>
        <v>95000</v>
      </c>
      <c r="L123" s="12">
        <v>0</v>
      </c>
      <c r="M123" s="24">
        <v>650</v>
      </c>
      <c r="N123" s="27">
        <v>2681</v>
      </c>
      <c r="O123" s="31">
        <v>40</v>
      </c>
      <c r="P123" s="31">
        <v>40</v>
      </c>
      <c r="Q123" s="12">
        <f t="shared" si="18"/>
        <v>146.15384615384616</v>
      </c>
      <c r="R123" s="12">
        <f t="shared" si="19"/>
        <v>2375</v>
      </c>
      <c r="S123" s="35">
        <f t="shared" si="20"/>
        <v>5.4522497704315886E-2</v>
      </c>
      <c r="T123" s="31">
        <v>650</v>
      </c>
      <c r="U123" s="5" t="s">
        <v>39</v>
      </c>
      <c r="V123" t="s">
        <v>305</v>
      </c>
      <c r="Y123">
        <v>0</v>
      </c>
      <c r="Z123">
        <v>0</v>
      </c>
      <c r="AA123" s="6" t="s">
        <v>31</v>
      </c>
    </row>
    <row r="124" spans="1:27" x14ac:dyDescent="0.25">
      <c r="A124" t="s">
        <v>361</v>
      </c>
      <c r="B124" t="s">
        <v>362</v>
      </c>
      <c r="C124" s="20">
        <v>44985</v>
      </c>
      <c r="D124" s="12">
        <v>150000</v>
      </c>
      <c r="E124" t="s">
        <v>29</v>
      </c>
      <c r="F124" t="s">
        <v>30</v>
      </c>
      <c r="G124" s="12">
        <v>150000</v>
      </c>
      <c r="H124" s="12">
        <v>40000</v>
      </c>
      <c r="I124" s="16">
        <f t="shared" si="17"/>
        <v>26.666666666666668</v>
      </c>
      <c r="J124" s="12">
        <v>95000</v>
      </c>
      <c r="K124" s="12">
        <f t="shared" si="16"/>
        <v>150000</v>
      </c>
      <c r="L124" s="12">
        <v>95000</v>
      </c>
      <c r="M124" s="24">
        <v>2640</v>
      </c>
      <c r="N124" s="27">
        <f>O124*43560/M124</f>
        <v>627</v>
      </c>
      <c r="O124" s="31">
        <v>38</v>
      </c>
      <c r="P124" s="31">
        <v>40</v>
      </c>
      <c r="Q124" s="12">
        <f t="shared" si="18"/>
        <v>56.81818181818182</v>
      </c>
      <c r="R124" s="12">
        <f t="shared" si="19"/>
        <v>3947.3684210526317</v>
      </c>
      <c r="S124" s="35">
        <f t="shared" si="20"/>
        <v>9.0619109757865746E-2</v>
      </c>
      <c r="T124" s="31">
        <v>0</v>
      </c>
      <c r="U124" s="5" t="s">
        <v>39</v>
      </c>
      <c r="V124" t="s">
        <v>363</v>
      </c>
      <c r="X124" t="s">
        <v>44</v>
      </c>
      <c r="Y124">
        <v>0</v>
      </c>
      <c r="Z124">
        <v>0</v>
      </c>
      <c r="AA124" s="6" t="s">
        <v>31</v>
      </c>
    </row>
    <row r="125" spans="1:27" x14ac:dyDescent="0.25">
      <c r="A125" t="s">
        <v>364</v>
      </c>
      <c r="C125" s="20">
        <v>44854</v>
      </c>
      <c r="D125" s="12">
        <v>120000</v>
      </c>
      <c r="E125" t="s">
        <v>29</v>
      </c>
      <c r="F125" t="s">
        <v>30</v>
      </c>
      <c r="G125" s="12">
        <v>120000</v>
      </c>
      <c r="H125" s="12">
        <v>38000</v>
      </c>
      <c r="I125" s="16">
        <f t="shared" si="17"/>
        <v>31.666666666666664</v>
      </c>
      <c r="J125" s="12">
        <v>100000</v>
      </c>
      <c r="K125" s="12">
        <f t="shared" si="16"/>
        <v>120000</v>
      </c>
      <c r="L125" s="12">
        <v>100000</v>
      </c>
      <c r="M125" s="24">
        <v>1320</v>
      </c>
      <c r="N125" s="27">
        <f>O125*43560/M125</f>
        <v>1320</v>
      </c>
      <c r="O125" s="31">
        <v>40</v>
      </c>
      <c r="P125" s="31">
        <v>40</v>
      </c>
      <c r="Q125" s="12">
        <f t="shared" si="18"/>
        <v>90.909090909090907</v>
      </c>
      <c r="R125" s="12">
        <f t="shared" si="19"/>
        <v>3000</v>
      </c>
      <c r="S125" s="35">
        <f t="shared" si="20"/>
        <v>6.8870523415977963E-2</v>
      </c>
      <c r="T125" s="31">
        <v>0</v>
      </c>
      <c r="U125" s="5" t="s">
        <v>39</v>
      </c>
      <c r="V125" t="s">
        <v>365</v>
      </c>
      <c r="X125" t="s">
        <v>44</v>
      </c>
      <c r="Y125">
        <v>0</v>
      </c>
      <c r="Z125">
        <v>0</v>
      </c>
      <c r="AA125" s="6" t="s">
        <v>31</v>
      </c>
    </row>
    <row r="126" spans="1:27" x14ac:dyDescent="0.25">
      <c r="A126" t="s">
        <v>378</v>
      </c>
      <c r="C126" s="20">
        <v>44316</v>
      </c>
      <c r="D126" s="12">
        <v>140000</v>
      </c>
      <c r="E126" t="s">
        <v>29</v>
      </c>
      <c r="F126" t="s">
        <v>30</v>
      </c>
      <c r="G126" s="12">
        <v>140000</v>
      </c>
      <c r="H126" s="12">
        <v>62900</v>
      </c>
      <c r="I126" s="16">
        <f t="shared" si="17"/>
        <v>44.928571428571431</v>
      </c>
      <c r="J126" s="12">
        <v>121600</v>
      </c>
      <c r="K126" s="12">
        <f t="shared" si="16"/>
        <v>140000</v>
      </c>
      <c r="L126" s="12">
        <v>121600</v>
      </c>
      <c r="M126" s="24">
        <v>2640</v>
      </c>
      <c r="N126" s="27">
        <f>O126*43560/M126</f>
        <v>627</v>
      </c>
      <c r="O126" s="31">
        <v>38</v>
      </c>
      <c r="P126" s="31">
        <v>40</v>
      </c>
      <c r="Q126" s="12">
        <f t="shared" si="18"/>
        <v>53.030303030303031</v>
      </c>
      <c r="R126" s="12">
        <f t="shared" si="19"/>
        <v>3684.2105263157896</v>
      </c>
      <c r="S126" s="35">
        <f t="shared" si="20"/>
        <v>8.4577835774008028E-2</v>
      </c>
      <c r="T126" s="31">
        <v>0</v>
      </c>
      <c r="U126" s="5" t="s">
        <v>39</v>
      </c>
      <c r="V126" t="s">
        <v>379</v>
      </c>
      <c r="X126" t="s">
        <v>44</v>
      </c>
      <c r="Y126">
        <v>0</v>
      </c>
      <c r="Z126">
        <v>0</v>
      </c>
      <c r="AA126" s="6" t="s">
        <v>52</v>
      </c>
    </row>
    <row r="127" spans="1:27" x14ac:dyDescent="0.25">
      <c r="A127" t="s">
        <v>294</v>
      </c>
      <c r="C127" s="20">
        <v>44505</v>
      </c>
      <c r="D127" s="12">
        <v>110000</v>
      </c>
      <c r="E127" t="s">
        <v>29</v>
      </c>
      <c r="F127" t="s">
        <v>30</v>
      </c>
      <c r="G127" s="12">
        <v>110000</v>
      </c>
      <c r="H127" s="12">
        <v>32900</v>
      </c>
      <c r="I127" s="16">
        <f t="shared" si="17"/>
        <v>29.909090909090907</v>
      </c>
      <c r="J127" s="12">
        <v>0</v>
      </c>
      <c r="K127" s="12">
        <f t="shared" si="16"/>
        <v>110000</v>
      </c>
      <c r="L127" s="12">
        <v>0</v>
      </c>
      <c r="M127" s="24">
        <v>1460</v>
      </c>
      <c r="N127" s="27">
        <v>1203</v>
      </c>
      <c r="O127" s="31">
        <v>40.31</v>
      </c>
      <c r="P127" s="31">
        <v>40.31</v>
      </c>
      <c r="Q127" s="12">
        <f t="shared" si="18"/>
        <v>75.342465753424662</v>
      </c>
      <c r="R127" s="12">
        <f t="shared" si="19"/>
        <v>2728.8514016373106</v>
      </c>
      <c r="S127" s="35">
        <f t="shared" si="20"/>
        <v>6.2645808118395555E-2</v>
      </c>
      <c r="T127" s="31">
        <v>1460</v>
      </c>
      <c r="U127" s="5" t="s">
        <v>39</v>
      </c>
      <c r="V127" t="s">
        <v>295</v>
      </c>
      <c r="Y127">
        <v>0</v>
      </c>
      <c r="Z127">
        <v>0</v>
      </c>
      <c r="AA127" s="6" t="s">
        <v>31</v>
      </c>
    </row>
    <row r="128" spans="1:27" x14ac:dyDescent="0.25">
      <c r="A128" t="s">
        <v>296</v>
      </c>
      <c r="B128" t="s">
        <v>297</v>
      </c>
      <c r="C128" s="20">
        <v>44592</v>
      </c>
      <c r="D128" s="12">
        <v>124900</v>
      </c>
      <c r="E128" t="s">
        <v>29</v>
      </c>
      <c r="F128" t="s">
        <v>30</v>
      </c>
      <c r="G128" s="12">
        <v>124900</v>
      </c>
      <c r="H128" s="12">
        <v>33600</v>
      </c>
      <c r="I128" s="16">
        <f t="shared" si="17"/>
        <v>26.901521216973578</v>
      </c>
      <c r="J128" s="12">
        <v>0</v>
      </c>
      <c r="K128" s="12">
        <f t="shared" ref="K128:K140" si="21">G128-0</f>
        <v>124900</v>
      </c>
      <c r="L128" s="12">
        <v>0</v>
      </c>
      <c r="M128" s="24">
        <v>1176</v>
      </c>
      <c r="N128" s="27">
        <v>1493</v>
      </c>
      <c r="O128" s="31">
        <v>40.31</v>
      </c>
      <c r="P128" s="31">
        <v>40.31</v>
      </c>
      <c r="Q128" s="12">
        <f t="shared" si="18"/>
        <v>106.20748299319727</v>
      </c>
      <c r="R128" s="12">
        <f t="shared" si="19"/>
        <v>3098.4867278590918</v>
      </c>
      <c r="S128" s="35">
        <f t="shared" si="20"/>
        <v>7.1131467581705507E-2</v>
      </c>
      <c r="T128" s="31">
        <v>1176</v>
      </c>
      <c r="U128" s="5" t="s">
        <v>39</v>
      </c>
      <c r="V128" t="s">
        <v>298</v>
      </c>
      <c r="Y128">
        <v>0</v>
      </c>
      <c r="Z128">
        <v>0</v>
      </c>
      <c r="AA128" s="6" t="s">
        <v>31</v>
      </c>
    </row>
    <row r="129" spans="1:29" x14ac:dyDescent="0.25">
      <c r="A129" t="s">
        <v>269</v>
      </c>
      <c r="B129" t="s">
        <v>270</v>
      </c>
      <c r="C129" s="20">
        <v>44433</v>
      </c>
      <c r="D129" s="12">
        <v>85000</v>
      </c>
      <c r="E129" t="s">
        <v>29</v>
      </c>
      <c r="F129" t="s">
        <v>30</v>
      </c>
      <c r="G129" s="12">
        <v>85000</v>
      </c>
      <c r="H129" s="12">
        <v>32900</v>
      </c>
      <c r="I129" s="16">
        <f t="shared" si="17"/>
        <v>38.705882352941181</v>
      </c>
      <c r="J129" s="12">
        <v>74841</v>
      </c>
      <c r="K129" s="12">
        <f t="shared" si="21"/>
        <v>85000</v>
      </c>
      <c r="L129" s="12">
        <v>74841</v>
      </c>
      <c r="M129" s="24">
        <v>1315</v>
      </c>
      <c r="N129" s="27">
        <v>1338</v>
      </c>
      <c r="O129" s="31">
        <v>40.39</v>
      </c>
      <c r="P129" s="31">
        <v>40.39</v>
      </c>
      <c r="Q129" s="12">
        <f t="shared" si="18"/>
        <v>64.638783269961976</v>
      </c>
      <c r="R129" s="12">
        <f t="shared" si="19"/>
        <v>2104.4813072542706</v>
      </c>
      <c r="S129" s="35">
        <f t="shared" si="20"/>
        <v>4.8312243049914383E-2</v>
      </c>
      <c r="T129" s="31">
        <v>1315</v>
      </c>
      <c r="U129" s="5" t="s">
        <v>122</v>
      </c>
      <c r="V129" t="s">
        <v>271</v>
      </c>
      <c r="X129" t="s">
        <v>44</v>
      </c>
      <c r="Y129">
        <v>1</v>
      </c>
      <c r="Z129">
        <v>1</v>
      </c>
      <c r="AA129" s="6" t="s">
        <v>31</v>
      </c>
    </row>
    <row r="130" spans="1:29" x14ac:dyDescent="0.25">
      <c r="A130" t="s">
        <v>90</v>
      </c>
      <c r="C130" s="20">
        <v>44571</v>
      </c>
      <c r="D130" s="12">
        <v>80000</v>
      </c>
      <c r="E130" t="s">
        <v>29</v>
      </c>
      <c r="F130" t="s">
        <v>30</v>
      </c>
      <c r="G130" s="12">
        <v>80000</v>
      </c>
      <c r="H130" s="12">
        <v>36000</v>
      </c>
      <c r="I130" s="16">
        <f t="shared" ref="I130:I141" si="22">H130/G130*100</f>
        <v>45</v>
      </c>
      <c r="J130" s="12">
        <v>103510</v>
      </c>
      <c r="K130" s="12">
        <f t="shared" si="21"/>
        <v>80000</v>
      </c>
      <c r="L130" s="12">
        <v>103510</v>
      </c>
      <c r="M130" s="24">
        <v>1340</v>
      </c>
      <c r="N130" s="27">
        <v>1325.5</v>
      </c>
      <c r="O130" s="31">
        <v>40.78</v>
      </c>
      <c r="P130" s="31">
        <v>40.78</v>
      </c>
      <c r="Q130" s="12">
        <f t="shared" ref="Q130:Q141" si="23">K130/M130</f>
        <v>59.701492537313435</v>
      </c>
      <c r="R130" s="12">
        <f t="shared" ref="R130:R141" si="24">K130/O130</f>
        <v>1961.7459538989701</v>
      </c>
      <c r="S130" s="35">
        <f t="shared" ref="S130:S141" si="25">K130/O130/43560</f>
        <v>4.5035490218066347E-2</v>
      </c>
      <c r="T130" s="31">
        <v>1340</v>
      </c>
      <c r="U130" s="5" t="s">
        <v>34</v>
      </c>
      <c r="V130" t="s">
        <v>91</v>
      </c>
      <c r="X130" t="s">
        <v>92</v>
      </c>
      <c r="Y130">
        <v>0</v>
      </c>
      <c r="Z130">
        <v>0</v>
      </c>
      <c r="AA130" s="6" t="s">
        <v>31</v>
      </c>
    </row>
    <row r="131" spans="1:29" x14ac:dyDescent="0.25">
      <c r="A131" t="s">
        <v>281</v>
      </c>
      <c r="C131" s="20">
        <v>44946</v>
      </c>
      <c r="D131" s="12">
        <v>177000</v>
      </c>
      <c r="E131" t="s">
        <v>29</v>
      </c>
      <c r="F131" t="s">
        <v>30</v>
      </c>
      <c r="G131" s="12">
        <v>177000</v>
      </c>
      <c r="H131" s="12">
        <v>0</v>
      </c>
      <c r="I131" s="16">
        <f t="shared" si="22"/>
        <v>0</v>
      </c>
      <c r="J131" s="12">
        <v>130285</v>
      </c>
      <c r="K131" s="12">
        <f t="shared" si="21"/>
        <v>177000</v>
      </c>
      <c r="L131" s="12">
        <v>130285</v>
      </c>
      <c r="M131" s="24">
        <v>1573</v>
      </c>
      <c r="N131" s="27">
        <f>O131*43560/M131</f>
        <v>1219.0153846153848</v>
      </c>
      <c r="O131" s="31">
        <v>44.02</v>
      </c>
      <c r="P131" s="31">
        <v>46.73</v>
      </c>
      <c r="Q131" s="12">
        <f t="shared" si="23"/>
        <v>112.52383979656707</v>
      </c>
      <c r="R131" s="12">
        <f t="shared" si="24"/>
        <v>4020.8995910949566</v>
      </c>
      <c r="S131" s="35">
        <f t="shared" si="25"/>
        <v>9.2307153147267146E-2</v>
      </c>
      <c r="T131" s="31">
        <v>0</v>
      </c>
      <c r="U131" s="5" t="s">
        <v>39</v>
      </c>
      <c r="V131" t="s">
        <v>282</v>
      </c>
      <c r="X131" t="s">
        <v>44</v>
      </c>
      <c r="Y131">
        <v>0</v>
      </c>
      <c r="Z131">
        <v>0</v>
      </c>
      <c r="AA131" s="6" t="s">
        <v>31</v>
      </c>
    </row>
    <row r="132" spans="1:29" x14ac:dyDescent="0.25">
      <c r="A132" t="s">
        <v>366</v>
      </c>
      <c r="C132" s="20">
        <v>44386</v>
      </c>
      <c r="D132" s="12">
        <v>160000</v>
      </c>
      <c r="E132" t="s">
        <v>29</v>
      </c>
      <c r="F132" t="s">
        <v>30</v>
      </c>
      <c r="G132" s="12">
        <v>160000</v>
      </c>
      <c r="H132" s="12">
        <v>50000</v>
      </c>
      <c r="I132" s="16">
        <f t="shared" si="22"/>
        <v>31.25</v>
      </c>
      <c r="J132" s="12">
        <v>156800</v>
      </c>
      <c r="K132" s="12">
        <f t="shared" si="21"/>
        <v>160000</v>
      </c>
      <c r="L132" s="12">
        <v>156800</v>
      </c>
      <c r="M132" s="24">
        <v>1325</v>
      </c>
      <c r="N132" s="27">
        <f>O132*43560/M132</f>
        <v>1610.8981132075471</v>
      </c>
      <c r="O132" s="31">
        <v>49</v>
      </c>
      <c r="P132" s="31">
        <v>50</v>
      </c>
      <c r="Q132" s="12">
        <f t="shared" si="23"/>
        <v>120.75471698113208</v>
      </c>
      <c r="R132" s="12">
        <f t="shared" si="24"/>
        <v>3265.3061224489797</v>
      </c>
      <c r="S132" s="35">
        <f t="shared" si="25"/>
        <v>7.4961113922152892E-2</v>
      </c>
      <c r="T132" s="31">
        <v>0</v>
      </c>
      <c r="U132" s="5" t="s">
        <v>122</v>
      </c>
      <c r="V132" t="s">
        <v>367</v>
      </c>
      <c r="X132" t="s">
        <v>44</v>
      </c>
      <c r="Y132">
        <v>1</v>
      </c>
      <c r="Z132">
        <v>0</v>
      </c>
      <c r="AA132" s="6" t="s">
        <v>52</v>
      </c>
    </row>
    <row r="133" spans="1:29" x14ac:dyDescent="0.25">
      <c r="A133" t="s">
        <v>66</v>
      </c>
      <c r="B133" t="s">
        <v>67</v>
      </c>
      <c r="C133" s="20">
        <v>44636</v>
      </c>
      <c r="D133" s="12">
        <v>201000</v>
      </c>
      <c r="E133" t="s">
        <v>29</v>
      </c>
      <c r="F133" t="s">
        <v>30</v>
      </c>
      <c r="G133" s="12">
        <v>201000</v>
      </c>
      <c r="H133" s="12">
        <v>67900</v>
      </c>
      <c r="I133" s="16">
        <f t="shared" si="22"/>
        <v>33.781094527363187</v>
      </c>
      <c r="J133" s="12">
        <v>160489</v>
      </c>
      <c r="K133" s="12">
        <f t="shared" si="21"/>
        <v>201000</v>
      </c>
      <c r="L133" s="12">
        <v>160489</v>
      </c>
      <c r="M133" s="24">
        <v>1349</v>
      </c>
      <c r="N133" s="27">
        <v>2235</v>
      </c>
      <c r="O133" s="31">
        <v>69.209999999999994</v>
      </c>
      <c r="P133" s="31">
        <v>69.209999999999994</v>
      </c>
      <c r="Q133" s="12">
        <f t="shared" si="23"/>
        <v>148.99925871015566</v>
      </c>
      <c r="R133" s="12">
        <f t="shared" si="24"/>
        <v>2904.2045947117472</v>
      </c>
      <c r="S133" s="35">
        <f t="shared" si="25"/>
        <v>6.6671363514962056E-2</v>
      </c>
      <c r="T133" s="31">
        <v>1349</v>
      </c>
      <c r="U133" s="5" t="s">
        <v>39</v>
      </c>
      <c r="V133" t="s">
        <v>68</v>
      </c>
      <c r="X133" t="s">
        <v>44</v>
      </c>
      <c r="Y133">
        <v>0</v>
      </c>
      <c r="Z133">
        <v>1</v>
      </c>
      <c r="AA133" s="6" t="s">
        <v>31</v>
      </c>
    </row>
    <row r="134" spans="1:29" x14ac:dyDescent="0.25">
      <c r="A134" t="s">
        <v>225</v>
      </c>
      <c r="C134" s="20">
        <v>44664</v>
      </c>
      <c r="D134" s="12">
        <v>140000</v>
      </c>
      <c r="E134" t="s">
        <v>29</v>
      </c>
      <c r="F134" t="s">
        <v>30</v>
      </c>
      <c r="G134" s="12">
        <v>140000</v>
      </c>
      <c r="H134" s="12">
        <v>61900</v>
      </c>
      <c r="I134" s="16">
        <f t="shared" si="22"/>
        <v>44.214285714285708</v>
      </c>
      <c r="J134" s="12">
        <v>162325</v>
      </c>
      <c r="K134" s="12">
        <f t="shared" si="21"/>
        <v>140000</v>
      </c>
      <c r="L134" s="12">
        <v>162325</v>
      </c>
      <c r="M134" s="24">
        <v>517</v>
      </c>
      <c r="N134" s="27">
        <v>5866</v>
      </c>
      <c r="O134" s="31">
        <v>69.63</v>
      </c>
      <c r="P134" s="31">
        <v>69.63</v>
      </c>
      <c r="Q134" s="12">
        <f t="shared" si="23"/>
        <v>270.79303675048357</v>
      </c>
      <c r="R134" s="12">
        <f t="shared" si="24"/>
        <v>2010.6276030446647</v>
      </c>
      <c r="S134" s="35">
        <f t="shared" si="25"/>
        <v>4.6157658472099738E-2</v>
      </c>
      <c r="T134" s="31">
        <v>517</v>
      </c>
      <c r="U134" s="5" t="s">
        <v>39</v>
      </c>
      <c r="V134" t="s">
        <v>226</v>
      </c>
      <c r="X134" t="s">
        <v>200</v>
      </c>
      <c r="Y134">
        <v>0</v>
      </c>
      <c r="Z134">
        <v>0</v>
      </c>
      <c r="AA134" s="6" t="s">
        <v>31</v>
      </c>
    </row>
    <row r="135" spans="1:29" x14ac:dyDescent="0.25">
      <c r="A135" t="s">
        <v>225</v>
      </c>
      <c r="C135" s="20">
        <v>44372</v>
      </c>
      <c r="D135" s="12">
        <v>115000</v>
      </c>
      <c r="E135" t="s">
        <v>29</v>
      </c>
      <c r="F135" t="s">
        <v>30</v>
      </c>
      <c r="G135" s="12">
        <v>115000</v>
      </c>
      <c r="H135" s="12">
        <v>65300</v>
      </c>
      <c r="I135" s="16">
        <f t="shared" si="22"/>
        <v>56.782608695652172</v>
      </c>
      <c r="J135" s="12">
        <v>162325</v>
      </c>
      <c r="K135" s="12">
        <f t="shared" si="21"/>
        <v>115000</v>
      </c>
      <c r="L135" s="12">
        <v>162325</v>
      </c>
      <c r="M135" s="24">
        <v>517</v>
      </c>
      <c r="N135" s="27">
        <v>5866</v>
      </c>
      <c r="O135" s="31">
        <v>69.63</v>
      </c>
      <c r="P135" s="31">
        <v>69.63</v>
      </c>
      <c r="Q135" s="12">
        <f t="shared" si="23"/>
        <v>222.43713733075435</v>
      </c>
      <c r="R135" s="12">
        <f t="shared" si="24"/>
        <v>1651.5869596438317</v>
      </c>
      <c r="S135" s="35">
        <f t="shared" si="25"/>
        <v>3.791521945922479E-2</v>
      </c>
      <c r="T135" s="31">
        <v>517</v>
      </c>
      <c r="U135" s="5" t="s">
        <v>39</v>
      </c>
      <c r="V135" t="s">
        <v>227</v>
      </c>
      <c r="X135" t="s">
        <v>200</v>
      </c>
      <c r="Y135">
        <v>0</v>
      </c>
      <c r="Z135">
        <v>0</v>
      </c>
      <c r="AA135" s="6" t="s">
        <v>31</v>
      </c>
    </row>
    <row r="136" spans="1:29" x14ac:dyDescent="0.25">
      <c r="A136" t="s">
        <v>245</v>
      </c>
      <c r="B136" t="s">
        <v>246</v>
      </c>
      <c r="C136" s="20">
        <v>44602</v>
      </c>
      <c r="D136" s="12">
        <v>145000</v>
      </c>
      <c r="E136" t="s">
        <v>29</v>
      </c>
      <c r="F136" t="s">
        <v>30</v>
      </c>
      <c r="G136" s="12">
        <v>145000</v>
      </c>
      <c r="H136" s="12">
        <v>64900</v>
      </c>
      <c r="I136" s="16">
        <f t="shared" si="22"/>
        <v>44.758620689655174</v>
      </c>
      <c r="J136" s="12">
        <v>162352</v>
      </c>
      <c r="K136" s="12">
        <f t="shared" si="21"/>
        <v>145000</v>
      </c>
      <c r="L136" s="12">
        <v>162352</v>
      </c>
      <c r="M136" s="24">
        <v>983</v>
      </c>
      <c r="N136" s="27">
        <v>3102</v>
      </c>
      <c r="O136" s="31">
        <v>70</v>
      </c>
      <c r="P136" s="31">
        <v>70</v>
      </c>
      <c r="Q136" s="12">
        <f t="shared" si="23"/>
        <v>147.50762970498474</v>
      </c>
      <c r="R136" s="12">
        <f t="shared" si="24"/>
        <v>2071.4285714285716</v>
      </c>
      <c r="S136" s="35">
        <f t="shared" si="25"/>
        <v>4.7553456644365735E-2</v>
      </c>
      <c r="T136" s="31">
        <v>983</v>
      </c>
      <c r="U136" s="5" t="s">
        <v>39</v>
      </c>
      <c r="V136" t="s">
        <v>247</v>
      </c>
      <c r="X136" t="s">
        <v>44</v>
      </c>
      <c r="Y136">
        <v>0</v>
      </c>
      <c r="Z136">
        <v>0</v>
      </c>
      <c r="AA136" s="6" t="s">
        <v>31</v>
      </c>
    </row>
    <row r="137" spans="1:29" x14ac:dyDescent="0.25">
      <c r="A137" t="s">
        <v>301</v>
      </c>
      <c r="B137" t="s">
        <v>302</v>
      </c>
      <c r="C137" s="20">
        <v>44980</v>
      </c>
      <c r="D137" s="12">
        <v>232000</v>
      </c>
      <c r="E137" t="s">
        <v>171</v>
      </c>
      <c r="F137" t="s">
        <v>30</v>
      </c>
      <c r="G137" s="12">
        <v>232000</v>
      </c>
      <c r="H137" s="12">
        <v>66400</v>
      </c>
      <c r="I137" s="16">
        <f t="shared" si="22"/>
        <v>28.620689655172416</v>
      </c>
      <c r="J137" s="12">
        <v>170281</v>
      </c>
      <c r="K137" s="12">
        <f t="shared" si="21"/>
        <v>232000</v>
      </c>
      <c r="L137" s="12">
        <v>170281</v>
      </c>
      <c r="M137" s="24">
        <v>647</v>
      </c>
      <c r="N137" s="27">
        <f>O137*43560/M137</f>
        <v>5061.5777434312213</v>
      </c>
      <c r="O137" s="31">
        <v>75.180000000000007</v>
      </c>
      <c r="P137" s="31">
        <v>75.67</v>
      </c>
      <c r="Q137" s="12">
        <f t="shared" si="23"/>
        <v>358.57805255023186</v>
      </c>
      <c r="R137" s="12">
        <f t="shared" si="24"/>
        <v>3085.9271082734767</v>
      </c>
      <c r="S137" s="35">
        <f t="shared" si="25"/>
        <v>7.084313839011655E-2</v>
      </c>
      <c r="T137" s="31">
        <v>0</v>
      </c>
      <c r="U137" s="5" t="s">
        <v>77</v>
      </c>
      <c r="V137" t="s">
        <v>303</v>
      </c>
      <c r="X137" t="s">
        <v>44</v>
      </c>
      <c r="Y137">
        <v>0</v>
      </c>
      <c r="Z137">
        <v>0</v>
      </c>
      <c r="AA137" s="6" t="s">
        <v>31</v>
      </c>
    </row>
    <row r="138" spans="1:29" x14ac:dyDescent="0.25">
      <c r="A138" t="s">
        <v>261</v>
      </c>
      <c r="B138" t="s">
        <v>262</v>
      </c>
      <c r="C138" s="20">
        <v>44512</v>
      </c>
      <c r="D138" s="12">
        <v>175000</v>
      </c>
      <c r="E138" t="s">
        <v>29</v>
      </c>
      <c r="F138" t="s">
        <v>30</v>
      </c>
      <c r="G138" s="12">
        <v>175000</v>
      </c>
      <c r="H138" s="12">
        <v>70200</v>
      </c>
      <c r="I138" s="16">
        <f t="shared" si="22"/>
        <v>40.114285714285714</v>
      </c>
      <c r="J138" s="12">
        <v>158689</v>
      </c>
      <c r="K138" s="12">
        <f t="shared" si="21"/>
        <v>175000</v>
      </c>
      <c r="L138" s="12">
        <v>158689</v>
      </c>
      <c r="M138" s="24">
        <v>2197</v>
      </c>
      <c r="N138" s="27">
        <v>1518.5</v>
      </c>
      <c r="O138" s="31">
        <v>76.59</v>
      </c>
      <c r="P138" s="31">
        <v>76.59</v>
      </c>
      <c r="Q138" s="12">
        <f t="shared" si="23"/>
        <v>79.654073736913972</v>
      </c>
      <c r="R138" s="12">
        <f t="shared" si="24"/>
        <v>2284.8935892414152</v>
      </c>
      <c r="S138" s="35">
        <f t="shared" si="25"/>
        <v>5.2453939146956272E-2</v>
      </c>
      <c r="T138" s="31">
        <v>2197</v>
      </c>
      <c r="U138" s="5" t="s">
        <v>122</v>
      </c>
      <c r="V138" t="s">
        <v>263</v>
      </c>
      <c r="X138" t="s">
        <v>44</v>
      </c>
      <c r="Y138">
        <v>1</v>
      </c>
      <c r="Z138">
        <v>0</v>
      </c>
      <c r="AA138" s="6" t="s">
        <v>31</v>
      </c>
    </row>
    <row r="139" spans="1:29" x14ac:dyDescent="0.25">
      <c r="A139" t="s">
        <v>118</v>
      </c>
      <c r="C139" s="20">
        <v>44935</v>
      </c>
      <c r="D139" s="12">
        <v>160000</v>
      </c>
      <c r="E139" t="s">
        <v>29</v>
      </c>
      <c r="F139" t="s">
        <v>30</v>
      </c>
      <c r="G139" s="12">
        <v>160000</v>
      </c>
      <c r="H139" s="12">
        <v>63200</v>
      </c>
      <c r="I139" s="16">
        <f t="shared" si="22"/>
        <v>39.5</v>
      </c>
      <c r="J139" s="12">
        <v>171487</v>
      </c>
      <c r="K139" s="12">
        <f t="shared" si="21"/>
        <v>160000</v>
      </c>
      <c r="L139" s="12">
        <v>171487</v>
      </c>
      <c r="M139" s="24">
        <v>2618</v>
      </c>
      <c r="N139" s="27">
        <v>1331</v>
      </c>
      <c r="O139" s="31">
        <v>80</v>
      </c>
      <c r="P139" s="31">
        <v>80</v>
      </c>
      <c r="Q139" s="12">
        <f t="shared" si="23"/>
        <v>61.11535523300229</v>
      </c>
      <c r="R139" s="12">
        <f t="shared" si="24"/>
        <v>2000</v>
      </c>
      <c r="S139" s="35">
        <f t="shared" si="25"/>
        <v>4.5913682277318638E-2</v>
      </c>
      <c r="T139" s="31">
        <v>2618</v>
      </c>
      <c r="U139" s="5" t="s">
        <v>39</v>
      </c>
      <c r="V139" t="s">
        <v>119</v>
      </c>
      <c r="X139" t="s">
        <v>44</v>
      </c>
      <c r="Y139">
        <v>1</v>
      </c>
      <c r="Z139">
        <v>0</v>
      </c>
      <c r="AA139" s="6" t="s">
        <v>31</v>
      </c>
    </row>
    <row r="140" spans="1:29" x14ac:dyDescent="0.25">
      <c r="A140" t="s">
        <v>355</v>
      </c>
      <c r="C140" s="20">
        <v>45013</v>
      </c>
      <c r="D140" s="12">
        <v>250000</v>
      </c>
      <c r="E140" t="s">
        <v>29</v>
      </c>
      <c r="F140" t="s">
        <v>30</v>
      </c>
      <c r="G140" s="12">
        <v>250000</v>
      </c>
      <c r="H140" s="12">
        <v>68000</v>
      </c>
      <c r="I140" s="16">
        <f t="shared" si="22"/>
        <v>27.200000000000003</v>
      </c>
      <c r="J140" s="12">
        <v>171100</v>
      </c>
      <c r="K140" s="12">
        <f t="shared" si="21"/>
        <v>250000</v>
      </c>
      <c r="L140" s="12">
        <v>171100</v>
      </c>
      <c r="M140" s="24">
        <v>1320</v>
      </c>
      <c r="N140" s="27">
        <f>O140*43560/M140</f>
        <v>2607</v>
      </c>
      <c r="O140" s="31">
        <v>79</v>
      </c>
      <c r="P140" s="31">
        <v>80</v>
      </c>
      <c r="Q140" s="12">
        <f t="shared" si="23"/>
        <v>189.39393939393941</v>
      </c>
      <c r="R140" s="12">
        <f t="shared" si="24"/>
        <v>3164.5569620253164</v>
      </c>
      <c r="S140" s="35">
        <f t="shared" si="25"/>
        <v>7.2648231451453549E-2</v>
      </c>
      <c r="T140" s="31">
        <v>0</v>
      </c>
      <c r="U140" s="5" t="s">
        <v>34</v>
      </c>
      <c r="V140" t="s">
        <v>356</v>
      </c>
      <c r="X140" t="s">
        <v>44</v>
      </c>
      <c r="Y140">
        <v>1</v>
      </c>
      <c r="Z140">
        <v>0</v>
      </c>
      <c r="AA140" s="6" t="s">
        <v>31</v>
      </c>
    </row>
    <row r="141" spans="1:29" ht="15.75" thickBot="1" x14ac:dyDescent="0.3">
      <c r="A141" t="s">
        <v>83</v>
      </c>
      <c r="C141" s="20">
        <v>44372</v>
      </c>
      <c r="D141" s="12">
        <v>260000</v>
      </c>
      <c r="E141" t="s">
        <v>29</v>
      </c>
      <c r="F141" t="s">
        <v>32</v>
      </c>
      <c r="G141" s="12">
        <v>260000</v>
      </c>
      <c r="H141" s="12">
        <v>103000</v>
      </c>
      <c r="I141" s="16">
        <f t="shared" si="22"/>
        <v>39.615384615384613</v>
      </c>
      <c r="J141" s="12">
        <v>357227</v>
      </c>
      <c r="K141" s="12">
        <f>G141-40715</f>
        <v>219285</v>
      </c>
      <c r="L141" s="12">
        <v>316512</v>
      </c>
      <c r="M141" s="24">
        <v>2436</v>
      </c>
      <c r="N141" s="27">
        <f>O141*43560/M141</f>
        <v>2147.0645320197041</v>
      </c>
      <c r="O141" s="48">
        <v>120.07</v>
      </c>
      <c r="P141" s="31">
        <v>120.07</v>
      </c>
      <c r="Q141" s="12">
        <f t="shared" si="23"/>
        <v>90.018472906403943</v>
      </c>
      <c r="R141" s="12">
        <f t="shared" si="24"/>
        <v>1826.3096527025903</v>
      </c>
      <c r="S141" s="35">
        <f t="shared" si="25"/>
        <v>4.1926300567093441E-2</v>
      </c>
      <c r="T141" s="31">
        <v>3964</v>
      </c>
      <c r="U141" s="5" t="s">
        <v>84</v>
      </c>
      <c r="V141" t="s">
        <v>85</v>
      </c>
      <c r="W141" t="s">
        <v>86</v>
      </c>
      <c r="X141" t="s">
        <v>87</v>
      </c>
      <c r="Y141">
        <v>1</v>
      </c>
      <c r="Z141">
        <v>0</v>
      </c>
      <c r="AA141" s="6" t="s">
        <v>31</v>
      </c>
    </row>
    <row r="142" spans="1:29" ht="15.75" thickTop="1" x14ac:dyDescent="0.25">
      <c r="A142" s="7"/>
      <c r="B142" s="7"/>
      <c r="C142" s="21" t="s">
        <v>397</v>
      </c>
      <c r="D142" s="13">
        <f>+SUM(D2:D141)</f>
        <v>8050532</v>
      </c>
      <c r="E142" s="7"/>
      <c r="F142" s="7"/>
      <c r="G142" s="13">
        <f>+SUM(G2:G141)</f>
        <v>8050532</v>
      </c>
      <c r="H142" s="13">
        <f>+SUM(H2:H141)</f>
        <v>2904200</v>
      </c>
      <c r="I142" s="17"/>
      <c r="J142" s="13">
        <f>+SUM(J2:J141)</f>
        <v>5099268</v>
      </c>
      <c r="K142" s="13">
        <f>+SUM(K2:K141)</f>
        <v>8005346</v>
      </c>
      <c r="L142" s="13">
        <f>+SUM(L2:L141)</f>
        <v>5054082</v>
      </c>
      <c r="M142" s="25">
        <f>+SUM(M2:M141)</f>
        <v>99047.145149999997</v>
      </c>
      <c r="N142" s="28"/>
      <c r="O142" s="32">
        <f>+SUM(O2:O141)</f>
        <v>2640</v>
      </c>
      <c r="P142" s="32">
        <f>+SUM(P2:P141)</f>
        <v>2698.5500000000006</v>
      </c>
      <c r="Q142" s="13"/>
      <c r="R142" s="13"/>
      <c r="S142" s="36"/>
      <c r="T142" s="32"/>
      <c r="U142" s="8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41"/>
      <c r="B143" s="41"/>
      <c r="C143" s="42"/>
      <c r="D143" s="43"/>
      <c r="E143" s="41"/>
      <c r="F143" s="41"/>
      <c r="G143" s="43"/>
      <c r="H143" s="43" t="s">
        <v>398</v>
      </c>
      <c r="I143" s="44">
        <f>H142/G142*100</f>
        <v>36.074634570733963</v>
      </c>
      <c r="J143" s="43"/>
      <c r="K143" s="43"/>
      <c r="L143" s="43" t="s">
        <v>399</v>
      </c>
      <c r="M143" s="39"/>
      <c r="N143" s="40"/>
      <c r="O143" s="45" t="s">
        <v>399</v>
      </c>
      <c r="P143" s="45"/>
      <c r="Q143" s="43"/>
      <c r="R143" s="43" t="s">
        <v>399</v>
      </c>
      <c r="S143" s="46"/>
      <c r="T143" s="45"/>
      <c r="U143" s="47"/>
      <c r="V143" s="41"/>
      <c r="W143" s="41"/>
      <c r="X143" s="41"/>
      <c r="Y143" s="41"/>
      <c r="Z143" s="41"/>
      <c r="AA143" s="41"/>
      <c r="AB143" s="41"/>
      <c r="AC143" s="41"/>
    </row>
    <row r="144" spans="1:29" x14ac:dyDescent="0.25">
      <c r="A144" s="9"/>
      <c r="B144" s="9"/>
      <c r="C144" s="22"/>
      <c r="D144" s="14"/>
      <c r="E144" s="9"/>
      <c r="F144" s="9"/>
      <c r="G144" s="14"/>
      <c r="H144" s="14" t="s">
        <v>400</v>
      </c>
      <c r="I144" s="18">
        <f>STDEV(I2:I141)</f>
        <v>24.4389215212633</v>
      </c>
      <c r="J144" s="14"/>
      <c r="K144" s="14"/>
      <c r="L144" s="14" t="s">
        <v>401</v>
      </c>
      <c r="M144" s="38">
        <f>K142/M142</f>
        <v>80.823591511663068</v>
      </c>
      <c r="N144" s="29"/>
      <c r="O144" s="33" t="s">
        <v>402</v>
      </c>
      <c r="P144" s="33">
        <f>K142/O142</f>
        <v>3032.3280303030301</v>
      </c>
      <c r="Q144" s="14"/>
      <c r="R144" s="14" t="s">
        <v>403</v>
      </c>
      <c r="S144" s="37">
        <f>K142/O142/43560</f>
        <v>6.9612672871970385E-2</v>
      </c>
      <c r="T144" s="33"/>
      <c r="U144" s="10"/>
      <c r="V144" s="9"/>
      <c r="W144" s="9"/>
      <c r="X144" s="9"/>
      <c r="Y144" s="9"/>
      <c r="Z144" s="9"/>
      <c r="AA144" s="9"/>
      <c r="AB144" s="9"/>
      <c r="AC144" s="9"/>
    </row>
  </sheetData>
  <sortState xmlns:xlrd2="http://schemas.microsoft.com/office/spreadsheetml/2017/richdata2" ref="A2:AC141">
    <sortCondition ref="P2:P141"/>
  </sortState>
  <conditionalFormatting sqref="A2:AC141">
    <cfRule type="expression" dxfId="27" priority="1" stopIfTrue="1">
      <formula>MOD(ROW(),4)&gt;1</formula>
    </cfRule>
    <cfRule type="expression" dxfId="26" priority="2" stopIfTrue="1">
      <formula>MOD(ROW(),4)&lt;2</formula>
    </cfRule>
  </conditionalFormatting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8FFA-089A-4BDB-9FF7-25840C7AB90A}">
  <dimension ref="A1:AC10"/>
  <sheetViews>
    <sheetView workbookViewId="0">
      <selection activeCell="P11" sqref="P11"/>
    </sheetView>
  </sheetViews>
  <sheetFormatPr defaultRowHeight="15" x14ac:dyDescent="0.25"/>
  <cols>
    <col min="1" max="1" width="15.28515625" bestFit="1" customWidth="1"/>
    <col min="2" max="2" width="14.140625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30.140625" bestFit="1" customWidth="1"/>
    <col min="7" max="7" width="10.8554687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4.42578125" bestFit="1" customWidth="1"/>
    <col min="13" max="13" width="11.140625" bestFit="1" customWidth="1"/>
    <col min="14" max="14" width="8.28515625" bestFit="1" customWidth="1"/>
    <col min="15" max="15" width="14.28515625" bestFit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25.28515625" bestFit="1" customWidth="1"/>
    <col min="24" max="24" width="12.7109375" bestFit="1" customWidth="1"/>
    <col min="25" max="25" width="6.85546875" bestFit="1" customWidth="1"/>
    <col min="26" max="26" width="6.42578125" bestFit="1" customWidth="1"/>
    <col min="27" max="27" width="5.42578125" bestFit="1" customWidth="1"/>
    <col min="28" max="29" width="12.42578125" bestFit="1" customWidth="1"/>
  </cols>
  <sheetData>
    <row r="1" spans="1:29" x14ac:dyDescent="0.25">
      <c r="A1" s="1" t="s">
        <v>0</v>
      </c>
      <c r="B1" s="1" t="s">
        <v>1</v>
      </c>
      <c r="C1" s="19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23" t="s">
        <v>12</v>
      </c>
      <c r="N1" s="26" t="s">
        <v>13</v>
      </c>
      <c r="O1" s="30" t="s">
        <v>14</v>
      </c>
      <c r="P1" s="30" t="s">
        <v>15</v>
      </c>
      <c r="Q1" s="11" t="s">
        <v>16</v>
      </c>
      <c r="R1" s="11" t="s">
        <v>17</v>
      </c>
      <c r="S1" s="34" t="s">
        <v>18</v>
      </c>
      <c r="T1" s="30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t="s">
        <v>172</v>
      </c>
      <c r="B2" t="s">
        <v>173</v>
      </c>
      <c r="C2" s="20">
        <v>44575</v>
      </c>
      <c r="D2" s="12">
        <v>120000</v>
      </c>
      <c r="E2" t="s">
        <v>29</v>
      </c>
      <c r="F2" t="s">
        <v>30</v>
      </c>
      <c r="G2" s="12">
        <v>120000</v>
      </c>
      <c r="H2" s="12">
        <v>24900</v>
      </c>
      <c r="I2" s="16">
        <f t="shared" ref="I2:I5" si="0">H2/G2*100</f>
        <v>20.75</v>
      </c>
      <c r="J2" s="12">
        <v>0</v>
      </c>
      <c r="K2" s="12">
        <f t="shared" ref="K2:K5" si="1">G2-0</f>
        <v>120000</v>
      </c>
      <c r="L2" s="12">
        <v>0</v>
      </c>
      <c r="M2" s="24">
        <v>215</v>
      </c>
      <c r="N2" s="27">
        <v>5379</v>
      </c>
      <c r="O2" s="31">
        <v>26.55</v>
      </c>
      <c r="P2" s="31">
        <v>26.55</v>
      </c>
      <c r="Q2" s="12">
        <f t="shared" ref="Q2:Q5" si="2">K2/M2</f>
        <v>558.1395348837209</v>
      </c>
      <c r="R2" s="12">
        <f t="shared" ref="R2:R5" si="3">K2/O2</f>
        <v>4519.7740112994352</v>
      </c>
      <c r="S2" s="35">
        <f t="shared" ref="S2:S5" si="4">K2/O2/43560</f>
        <v>0.10375973396004214</v>
      </c>
      <c r="T2" s="31">
        <v>215</v>
      </c>
      <c r="U2" s="5" t="s">
        <v>39</v>
      </c>
      <c r="V2" t="s">
        <v>174</v>
      </c>
      <c r="Y2">
        <v>0</v>
      </c>
      <c r="Z2">
        <v>0</v>
      </c>
      <c r="AA2" s="6" t="s">
        <v>31</v>
      </c>
    </row>
    <row r="3" spans="1:29" x14ac:dyDescent="0.25">
      <c r="A3" t="s">
        <v>222</v>
      </c>
      <c r="C3" s="20">
        <v>44559</v>
      </c>
      <c r="D3" s="12">
        <v>52200</v>
      </c>
      <c r="E3" t="s">
        <v>29</v>
      </c>
      <c r="F3" t="s">
        <v>30</v>
      </c>
      <c r="G3" s="12">
        <v>52200</v>
      </c>
      <c r="H3" s="12">
        <v>37100</v>
      </c>
      <c r="I3" s="16">
        <f t="shared" si="0"/>
        <v>71.072796934865906</v>
      </c>
      <c r="J3" s="12">
        <v>71675</v>
      </c>
      <c r="K3" s="12">
        <f t="shared" si="1"/>
        <v>52200</v>
      </c>
      <c r="L3" s="12">
        <v>71675</v>
      </c>
      <c r="M3" s="24">
        <v>392</v>
      </c>
      <c r="N3" s="27">
        <v>3186</v>
      </c>
      <c r="O3" s="31">
        <v>28.67</v>
      </c>
      <c r="P3" s="31">
        <v>28.67</v>
      </c>
      <c r="Q3" s="12">
        <f t="shared" si="2"/>
        <v>133.16326530612244</v>
      </c>
      <c r="R3" s="12">
        <f t="shared" si="3"/>
        <v>1820.7185211021972</v>
      </c>
      <c r="S3" s="35">
        <f t="shared" si="4"/>
        <v>4.1797945847157882E-2</v>
      </c>
      <c r="T3" s="31">
        <v>392</v>
      </c>
      <c r="U3" s="5" t="s">
        <v>39</v>
      </c>
      <c r="V3" t="s">
        <v>223</v>
      </c>
      <c r="X3" t="s">
        <v>200</v>
      </c>
      <c r="Y3">
        <v>1</v>
      </c>
      <c r="Z3">
        <v>0</v>
      </c>
      <c r="AA3" s="6" t="s">
        <v>31</v>
      </c>
    </row>
    <row r="4" spans="1:29" x14ac:dyDescent="0.25">
      <c r="A4" t="s">
        <v>222</v>
      </c>
      <c r="C4" s="20">
        <v>44559</v>
      </c>
      <c r="D4" s="12">
        <v>70500</v>
      </c>
      <c r="E4" t="s">
        <v>29</v>
      </c>
      <c r="F4" t="s">
        <v>30</v>
      </c>
      <c r="G4" s="12">
        <v>70500</v>
      </c>
      <c r="H4" s="12">
        <v>37100</v>
      </c>
      <c r="I4" s="16">
        <f t="shared" si="0"/>
        <v>52.624113475177303</v>
      </c>
      <c r="J4" s="12">
        <v>71675</v>
      </c>
      <c r="K4" s="12">
        <f t="shared" si="1"/>
        <v>70500</v>
      </c>
      <c r="L4" s="12">
        <v>71675</v>
      </c>
      <c r="M4" s="24">
        <v>392</v>
      </c>
      <c r="N4" s="27">
        <v>3186</v>
      </c>
      <c r="O4" s="31">
        <v>28.67</v>
      </c>
      <c r="P4" s="31">
        <v>28.67</v>
      </c>
      <c r="Q4" s="12">
        <f t="shared" si="2"/>
        <v>179.84693877551021</v>
      </c>
      <c r="R4" s="12">
        <f t="shared" si="3"/>
        <v>2459.0163934426228</v>
      </c>
      <c r="S4" s="35">
        <f t="shared" si="4"/>
        <v>5.6451248701621277E-2</v>
      </c>
      <c r="T4" s="31">
        <v>392</v>
      </c>
      <c r="U4" s="5" t="s">
        <v>39</v>
      </c>
      <c r="V4" t="s">
        <v>224</v>
      </c>
      <c r="X4" t="s">
        <v>200</v>
      </c>
      <c r="Y4">
        <v>1</v>
      </c>
      <c r="Z4">
        <v>0</v>
      </c>
      <c r="AA4" s="6" t="s">
        <v>31</v>
      </c>
    </row>
    <row r="5" spans="1:29" ht="15.75" thickBot="1" x14ac:dyDescent="0.3">
      <c r="A5" t="s">
        <v>259</v>
      </c>
      <c r="C5" s="20">
        <v>44503</v>
      </c>
      <c r="D5" s="12">
        <v>85000</v>
      </c>
      <c r="E5" t="s">
        <v>29</v>
      </c>
      <c r="F5" t="s">
        <v>30</v>
      </c>
      <c r="G5" s="12">
        <v>85000</v>
      </c>
      <c r="H5" s="12">
        <v>28200</v>
      </c>
      <c r="I5" s="16">
        <f t="shared" si="0"/>
        <v>33.176470588235297</v>
      </c>
      <c r="J5" s="12">
        <v>73600</v>
      </c>
      <c r="K5" s="12">
        <f t="shared" si="1"/>
        <v>85000</v>
      </c>
      <c r="L5" s="12">
        <v>73600</v>
      </c>
      <c r="M5" s="24">
        <v>700</v>
      </c>
      <c r="N5" s="27">
        <v>1858</v>
      </c>
      <c r="O5" s="31">
        <v>29.97</v>
      </c>
      <c r="P5" s="31">
        <v>29.97</v>
      </c>
      <c r="Q5" s="12">
        <f t="shared" si="2"/>
        <v>121.42857142857143</v>
      </c>
      <c r="R5" s="12">
        <f t="shared" si="3"/>
        <v>2836.1695028361696</v>
      </c>
      <c r="S5" s="35">
        <f t="shared" si="4"/>
        <v>6.5109492718920331E-2</v>
      </c>
      <c r="T5" s="31">
        <v>700</v>
      </c>
      <c r="U5" s="5" t="s">
        <v>39</v>
      </c>
      <c r="V5" t="s">
        <v>260</v>
      </c>
      <c r="X5" t="s">
        <v>251</v>
      </c>
      <c r="Y5">
        <v>0</v>
      </c>
      <c r="Z5">
        <v>1</v>
      </c>
      <c r="AA5" s="6" t="s">
        <v>31</v>
      </c>
    </row>
    <row r="6" spans="1:29" ht="15.75" thickTop="1" x14ac:dyDescent="0.25">
      <c r="A6" s="7"/>
      <c r="B6" s="7"/>
      <c r="C6" s="21" t="s">
        <v>397</v>
      </c>
      <c r="D6" s="13">
        <f>+SUM(D2:D5)</f>
        <v>327700</v>
      </c>
      <c r="E6" s="7"/>
      <c r="F6" s="7"/>
      <c r="G6" s="13">
        <f>+SUM(G2:G5)</f>
        <v>327700</v>
      </c>
      <c r="H6" s="13">
        <f>+SUM(H2:H5)</f>
        <v>127300</v>
      </c>
      <c r="I6" s="17"/>
      <c r="J6" s="13">
        <f>+SUM(J2:J5)</f>
        <v>216950</v>
      </c>
      <c r="K6" s="13">
        <f>+SUM(K2:K5)</f>
        <v>327700</v>
      </c>
      <c r="L6" s="13">
        <f>+SUM(L2:L5)</f>
        <v>216950</v>
      </c>
      <c r="M6" s="25">
        <f>+SUM(M2:M5)</f>
        <v>1699</v>
      </c>
      <c r="N6" s="28"/>
      <c r="O6" s="32">
        <f>+SUM(O2:O5)</f>
        <v>113.86</v>
      </c>
      <c r="P6" s="32">
        <f>+SUM(P2:P5)</f>
        <v>113.86</v>
      </c>
      <c r="Q6" s="13"/>
      <c r="R6" s="13"/>
      <c r="S6" s="36"/>
      <c r="T6" s="32"/>
      <c r="U6" s="8"/>
      <c r="V6" s="7"/>
      <c r="W6" s="7"/>
      <c r="X6" s="7"/>
      <c r="Y6" s="7"/>
      <c r="Z6" s="7"/>
      <c r="AA6" s="7"/>
      <c r="AB6" s="7"/>
      <c r="AC6" s="7"/>
    </row>
    <row r="7" spans="1:29" x14ac:dyDescent="0.25">
      <c r="A7" s="41"/>
      <c r="B7" s="41"/>
      <c r="C7" s="42"/>
      <c r="D7" s="43"/>
      <c r="E7" s="41"/>
      <c r="F7" s="41"/>
      <c r="G7" s="43"/>
      <c r="H7" s="43" t="s">
        <v>398</v>
      </c>
      <c r="I7" s="44">
        <f>H6/G6*100</f>
        <v>38.846505950564541</v>
      </c>
      <c r="J7" s="43"/>
      <c r="K7" s="43"/>
      <c r="L7" s="43" t="s">
        <v>399</v>
      </c>
      <c r="M7" s="39"/>
      <c r="N7" s="40"/>
      <c r="O7" s="45" t="s">
        <v>399</v>
      </c>
      <c r="P7" s="45"/>
      <c r="Q7" s="43"/>
      <c r="R7" s="43" t="s">
        <v>399</v>
      </c>
      <c r="S7" s="46"/>
      <c r="T7" s="45"/>
      <c r="U7" s="47"/>
      <c r="V7" s="41"/>
      <c r="W7" s="41"/>
      <c r="X7" s="41"/>
      <c r="Y7" s="41"/>
      <c r="Z7" s="41"/>
      <c r="AA7" s="41"/>
      <c r="AB7" s="41"/>
      <c r="AC7" s="41"/>
    </row>
    <row r="8" spans="1:29" x14ac:dyDescent="0.25">
      <c r="A8" s="9"/>
      <c r="B8" s="9"/>
      <c r="C8" s="22"/>
      <c r="D8" s="14"/>
      <c r="E8" s="9"/>
      <c r="F8" s="9"/>
      <c r="G8" s="14"/>
      <c r="H8" s="14" t="s">
        <v>400</v>
      </c>
      <c r="I8" s="18">
        <f>STDEV(I2:I5)</f>
        <v>22.093468978940074</v>
      </c>
      <c r="J8" s="14"/>
      <c r="K8" s="14"/>
      <c r="L8" s="14" t="s">
        <v>401</v>
      </c>
      <c r="M8" s="38">
        <f>K6/M6</f>
        <v>192.87816362566215</v>
      </c>
      <c r="N8" s="29"/>
      <c r="O8" s="33" t="s">
        <v>402</v>
      </c>
      <c r="P8" s="33">
        <f>K6/O6</f>
        <v>2878.0959072545229</v>
      </c>
      <c r="Q8" s="14"/>
      <c r="R8" s="14" t="s">
        <v>403</v>
      </c>
      <c r="S8" s="37">
        <f>K6/O6/43560</f>
        <v>6.6071990524667654E-2</v>
      </c>
      <c r="T8" s="33"/>
      <c r="U8" s="10"/>
      <c r="V8" s="9"/>
      <c r="W8" s="9"/>
      <c r="X8" s="9"/>
      <c r="Y8" s="9"/>
      <c r="Z8" s="9"/>
      <c r="AA8" s="9"/>
      <c r="AB8" s="9"/>
      <c r="AC8" s="9"/>
    </row>
    <row r="10" spans="1:29" x14ac:dyDescent="0.25">
      <c r="O10" t="s">
        <v>409</v>
      </c>
      <c r="P10" s="61">
        <v>2900</v>
      </c>
      <c r="Q10" t="s">
        <v>410</v>
      </c>
    </row>
  </sheetData>
  <conditionalFormatting sqref="A2:AC5">
    <cfRule type="expression" dxfId="9" priority="1" stopIfTrue="1">
      <formula>MOD(ROW(),4)&gt;1</formula>
    </cfRule>
    <cfRule type="expression" dxfId="8" priority="2" stopIfTrue="1">
      <formula>MOD(ROW(),4)&lt;2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A3C6C-A178-4025-85AE-BB6BC1FFA031}">
  <dimension ref="A1:AC11"/>
  <sheetViews>
    <sheetView workbookViewId="0">
      <selection activeCell="P12" sqref="P12"/>
    </sheetView>
  </sheetViews>
  <sheetFormatPr defaultRowHeight="15" x14ac:dyDescent="0.25"/>
  <cols>
    <col min="1" max="1" width="15.28515625" bestFit="1" customWidth="1"/>
    <col min="2" max="2" width="19.28515625" bestFit="1" customWidth="1"/>
    <col min="3" max="3" width="9.28515625" bestFit="1" customWidth="1"/>
    <col min="4" max="4" width="9.5703125" bestFit="1" customWidth="1"/>
    <col min="5" max="5" width="5.5703125" bestFit="1" customWidth="1"/>
    <col min="6" max="6" width="30.140625" bestFit="1" customWidth="1"/>
    <col min="7" max="7" width="10.14062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4.42578125" bestFit="1" customWidth="1"/>
    <col min="13" max="13" width="11.140625" bestFit="1" customWidth="1"/>
    <col min="14" max="14" width="7.28515625" bestFit="1" customWidth="1"/>
    <col min="15" max="15" width="14.28515625" bestFit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59.5703125" bestFit="1" customWidth="1"/>
    <col min="24" max="24" width="10.42578125" bestFit="1" customWidth="1"/>
    <col min="25" max="25" width="6.85546875" bestFit="1" customWidth="1"/>
    <col min="26" max="26" width="6.42578125" bestFit="1" customWidth="1"/>
    <col min="27" max="27" width="5.42578125" bestFit="1" customWidth="1"/>
    <col min="28" max="29" width="12.42578125" bestFit="1" customWidth="1"/>
  </cols>
  <sheetData>
    <row r="1" spans="1:29" x14ac:dyDescent="0.25">
      <c r="A1" s="1" t="s">
        <v>0</v>
      </c>
      <c r="B1" s="1" t="s">
        <v>1</v>
      </c>
      <c r="C1" s="19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23" t="s">
        <v>12</v>
      </c>
      <c r="N1" s="26" t="s">
        <v>13</v>
      </c>
      <c r="O1" s="30" t="s">
        <v>14</v>
      </c>
      <c r="P1" s="30" t="s">
        <v>15</v>
      </c>
      <c r="Q1" s="11" t="s">
        <v>16</v>
      </c>
      <c r="R1" s="11" t="s">
        <v>17</v>
      </c>
      <c r="S1" s="34" t="s">
        <v>18</v>
      </c>
      <c r="T1" s="30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t="s">
        <v>373</v>
      </c>
      <c r="B2" t="s">
        <v>374</v>
      </c>
      <c r="C2" s="20">
        <v>44432</v>
      </c>
      <c r="D2" s="12">
        <v>79900</v>
      </c>
      <c r="E2" t="s">
        <v>29</v>
      </c>
      <c r="F2" t="s">
        <v>30</v>
      </c>
      <c r="G2" s="12">
        <v>79900</v>
      </c>
      <c r="H2" s="12">
        <v>26900</v>
      </c>
      <c r="I2" s="16">
        <f t="shared" ref="I2:I6" si="0">H2/G2*100</f>
        <v>33.667083854818522</v>
      </c>
      <c r="J2" s="12">
        <v>74075</v>
      </c>
      <c r="K2" s="12">
        <f t="shared" ref="K2:K6" si="1">G2-0</f>
        <v>79900</v>
      </c>
      <c r="L2" s="12">
        <v>74075</v>
      </c>
      <c r="M2" s="24">
        <v>490</v>
      </c>
      <c r="N2" s="27">
        <v>2667</v>
      </c>
      <c r="O2" s="31">
        <v>30</v>
      </c>
      <c r="P2" s="31">
        <v>30</v>
      </c>
      <c r="Q2" s="12">
        <f t="shared" ref="Q2:Q6" si="2">K2/M2</f>
        <v>163.0612244897959</v>
      </c>
      <c r="R2" s="12">
        <f t="shared" ref="R2:R6" si="3">K2/O2</f>
        <v>2663.3333333333335</v>
      </c>
      <c r="S2" s="35">
        <f t="shared" ref="S2:S6" si="4">K2/O2/43560</f>
        <v>6.1141720232629329E-2</v>
      </c>
      <c r="T2" s="31">
        <v>490</v>
      </c>
      <c r="U2" s="5" t="s">
        <v>122</v>
      </c>
      <c r="V2" t="s">
        <v>377</v>
      </c>
      <c r="X2" t="s">
        <v>376</v>
      </c>
      <c r="Y2">
        <v>0</v>
      </c>
      <c r="Z2">
        <v>0</v>
      </c>
      <c r="AA2" s="6" t="s">
        <v>31</v>
      </c>
    </row>
    <row r="3" spans="1:29" x14ac:dyDescent="0.25">
      <c r="A3" t="s">
        <v>256</v>
      </c>
      <c r="B3" t="s">
        <v>257</v>
      </c>
      <c r="C3" s="20">
        <v>44616</v>
      </c>
      <c r="D3" s="12">
        <v>90500</v>
      </c>
      <c r="E3" t="s">
        <v>29</v>
      </c>
      <c r="F3" t="s">
        <v>30</v>
      </c>
      <c r="G3" s="12">
        <v>90500</v>
      </c>
      <c r="H3" s="12">
        <v>30800</v>
      </c>
      <c r="I3" s="16">
        <f t="shared" si="0"/>
        <v>34.033149171270715</v>
      </c>
      <c r="J3" s="12">
        <v>92500</v>
      </c>
      <c r="K3" s="12">
        <f t="shared" si="1"/>
        <v>90500</v>
      </c>
      <c r="L3" s="12">
        <v>92500</v>
      </c>
      <c r="M3" s="24">
        <v>1335</v>
      </c>
      <c r="N3" s="27">
        <v>1207.5</v>
      </c>
      <c r="O3" s="31">
        <v>37</v>
      </c>
      <c r="P3" s="31">
        <v>37</v>
      </c>
      <c r="Q3" s="12">
        <f t="shared" si="2"/>
        <v>67.790262172284642</v>
      </c>
      <c r="R3" s="12">
        <f t="shared" si="3"/>
        <v>2445.9459459459458</v>
      </c>
      <c r="S3" s="35">
        <f t="shared" si="4"/>
        <v>5.6151192514828877E-2</v>
      </c>
      <c r="T3" s="31">
        <v>1335</v>
      </c>
      <c r="U3" s="5" t="s">
        <v>39</v>
      </c>
      <c r="V3" t="s">
        <v>258</v>
      </c>
      <c r="X3" t="s">
        <v>44</v>
      </c>
      <c r="Y3">
        <v>0</v>
      </c>
      <c r="Z3">
        <v>0</v>
      </c>
      <c r="AA3" s="6" t="s">
        <v>31</v>
      </c>
    </row>
    <row r="4" spans="1:29" x14ac:dyDescent="0.25">
      <c r="A4" t="s">
        <v>323</v>
      </c>
      <c r="B4" t="s">
        <v>324</v>
      </c>
      <c r="C4" s="20">
        <v>44670</v>
      </c>
      <c r="D4" s="12">
        <v>90000</v>
      </c>
      <c r="E4" t="s">
        <v>29</v>
      </c>
      <c r="F4" t="s">
        <v>32</v>
      </c>
      <c r="G4" s="12">
        <v>90000</v>
      </c>
      <c r="H4" s="12">
        <v>28400</v>
      </c>
      <c r="I4" s="16">
        <f t="shared" si="0"/>
        <v>31.555555555555554</v>
      </c>
      <c r="J4" s="12">
        <v>20250</v>
      </c>
      <c r="K4" s="12">
        <f t="shared" si="1"/>
        <v>90000</v>
      </c>
      <c r="L4" s="12">
        <v>20250</v>
      </c>
      <c r="M4" s="24">
        <v>1909</v>
      </c>
      <c r="N4" s="27">
        <f>O4*43560/M4</f>
        <v>849.52268203247763</v>
      </c>
      <c r="O4" s="48">
        <v>37.229999999999997</v>
      </c>
      <c r="P4" s="31">
        <v>37.229999999999997</v>
      </c>
      <c r="Q4" s="12">
        <f t="shared" si="2"/>
        <v>47.145102147721317</v>
      </c>
      <c r="R4" s="12">
        <f t="shared" si="3"/>
        <v>2417.4053182917005</v>
      </c>
      <c r="S4" s="35">
        <f t="shared" si="4"/>
        <v>5.5495989859772742E-2</v>
      </c>
      <c r="T4" s="31">
        <v>932</v>
      </c>
      <c r="U4" s="5" t="s">
        <v>39</v>
      </c>
      <c r="V4" t="s">
        <v>325</v>
      </c>
      <c r="W4" t="s">
        <v>326</v>
      </c>
      <c r="Y4">
        <v>0</v>
      </c>
      <c r="Z4">
        <v>0</v>
      </c>
      <c r="AA4" s="6" t="s">
        <v>132</v>
      </c>
    </row>
    <row r="5" spans="1:29" x14ac:dyDescent="0.25">
      <c r="A5" t="s">
        <v>76</v>
      </c>
      <c r="C5" s="20">
        <v>44456</v>
      </c>
      <c r="D5" s="12">
        <v>110000</v>
      </c>
      <c r="E5" t="s">
        <v>29</v>
      </c>
      <c r="F5" t="s">
        <v>30</v>
      </c>
      <c r="G5" s="12">
        <v>110000</v>
      </c>
      <c r="H5" s="12">
        <v>32300</v>
      </c>
      <c r="I5" s="16">
        <f t="shared" si="0"/>
        <v>29.363636363636363</v>
      </c>
      <c r="J5" s="12">
        <v>91550</v>
      </c>
      <c r="K5" s="12">
        <f t="shared" si="1"/>
        <v>110000</v>
      </c>
      <c r="L5" s="12">
        <v>91550</v>
      </c>
      <c r="M5" s="24">
        <v>1160</v>
      </c>
      <c r="N5" s="27">
        <v>1408</v>
      </c>
      <c r="O5" s="31">
        <v>37.5</v>
      </c>
      <c r="P5" s="31">
        <v>37.5</v>
      </c>
      <c r="Q5" s="12">
        <f t="shared" si="2"/>
        <v>94.827586206896555</v>
      </c>
      <c r="R5" s="12">
        <f t="shared" si="3"/>
        <v>2933.3333333333335</v>
      </c>
      <c r="S5" s="35">
        <f t="shared" si="4"/>
        <v>6.7340067340067339E-2</v>
      </c>
      <c r="T5" s="31">
        <v>1160</v>
      </c>
      <c r="U5" s="5" t="s">
        <v>77</v>
      </c>
      <c r="V5" t="s">
        <v>78</v>
      </c>
      <c r="X5" t="s">
        <v>44</v>
      </c>
      <c r="Y5">
        <v>1</v>
      </c>
      <c r="Z5">
        <v>0</v>
      </c>
      <c r="AA5" s="6" t="s">
        <v>31</v>
      </c>
    </row>
    <row r="6" spans="1:29" ht="15.75" thickBot="1" x14ac:dyDescent="0.3">
      <c r="A6" t="s">
        <v>151</v>
      </c>
      <c r="B6" t="s">
        <v>152</v>
      </c>
      <c r="C6" s="20">
        <v>44628</v>
      </c>
      <c r="D6" s="12">
        <v>131000</v>
      </c>
      <c r="E6" t="s">
        <v>29</v>
      </c>
      <c r="F6" t="s">
        <v>30</v>
      </c>
      <c r="G6" s="12">
        <v>131000</v>
      </c>
      <c r="H6" s="12">
        <v>43400</v>
      </c>
      <c r="I6" s="16">
        <f t="shared" si="0"/>
        <v>33.129770992366417</v>
      </c>
      <c r="J6" s="12">
        <v>0</v>
      </c>
      <c r="K6" s="12">
        <f t="shared" si="1"/>
        <v>131000</v>
      </c>
      <c r="L6" s="12">
        <v>0</v>
      </c>
      <c r="M6" s="24">
        <v>665</v>
      </c>
      <c r="N6" s="27">
        <v>2586</v>
      </c>
      <c r="O6" s="31">
        <v>39.479999999999997</v>
      </c>
      <c r="P6" s="31">
        <v>39.479999999999997</v>
      </c>
      <c r="Q6" s="12">
        <f t="shared" si="2"/>
        <v>196.99248120300751</v>
      </c>
      <c r="R6" s="12">
        <f t="shared" si="3"/>
        <v>3318.1357649442757</v>
      </c>
      <c r="S6" s="35">
        <f t="shared" si="4"/>
        <v>7.6173915632329559E-2</v>
      </c>
      <c r="T6" s="31">
        <v>665</v>
      </c>
      <c r="U6" s="5" t="s">
        <v>39</v>
      </c>
      <c r="V6" t="s">
        <v>153</v>
      </c>
      <c r="Y6">
        <v>0</v>
      </c>
      <c r="Z6">
        <v>0</v>
      </c>
      <c r="AA6" s="6" t="s">
        <v>31</v>
      </c>
    </row>
    <row r="7" spans="1:29" ht="15.75" thickTop="1" x14ac:dyDescent="0.25">
      <c r="A7" s="7"/>
      <c r="B7" s="7"/>
      <c r="C7" s="21" t="s">
        <v>397</v>
      </c>
      <c r="D7" s="13">
        <f>+SUM(D2:D6)</f>
        <v>501400</v>
      </c>
      <c r="E7" s="7"/>
      <c r="F7" s="7"/>
      <c r="G7" s="13">
        <f>+SUM(G2:G6)</f>
        <v>501400</v>
      </c>
      <c r="H7" s="13">
        <f>+SUM(H2:H6)</f>
        <v>161800</v>
      </c>
      <c r="I7" s="17"/>
      <c r="J7" s="13">
        <f>+SUM(J2:J6)</f>
        <v>278375</v>
      </c>
      <c r="K7" s="13">
        <f>+SUM(K2:K6)</f>
        <v>501400</v>
      </c>
      <c r="L7" s="13">
        <f>+SUM(L2:L6)</f>
        <v>278375</v>
      </c>
      <c r="M7" s="25">
        <f>+SUM(M2:M6)</f>
        <v>5559</v>
      </c>
      <c r="N7" s="28"/>
      <c r="O7" s="32">
        <f>+SUM(O2:O6)</f>
        <v>181.20999999999998</v>
      </c>
      <c r="P7" s="32">
        <f>+SUM(P2:P6)</f>
        <v>181.20999999999998</v>
      </c>
      <c r="Q7" s="13"/>
      <c r="R7" s="13"/>
      <c r="S7" s="36"/>
      <c r="T7" s="32"/>
      <c r="U7" s="8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41"/>
      <c r="B8" s="41"/>
      <c r="C8" s="42"/>
      <c r="D8" s="43"/>
      <c r="E8" s="41"/>
      <c r="F8" s="41"/>
      <c r="G8" s="43"/>
      <c r="H8" s="43" t="s">
        <v>398</v>
      </c>
      <c r="I8" s="44">
        <f>H7/G7*100</f>
        <v>32.269644994016758</v>
      </c>
      <c r="J8" s="43"/>
      <c r="K8" s="43"/>
      <c r="L8" s="43" t="s">
        <v>399</v>
      </c>
      <c r="M8" s="39"/>
      <c r="N8" s="40"/>
      <c r="O8" s="45" t="s">
        <v>399</v>
      </c>
      <c r="P8" s="45"/>
      <c r="Q8" s="43"/>
      <c r="R8" s="43" t="s">
        <v>399</v>
      </c>
      <c r="S8" s="46"/>
      <c r="T8" s="45"/>
      <c r="U8" s="47"/>
      <c r="V8" s="41"/>
      <c r="W8" s="41"/>
      <c r="X8" s="41"/>
      <c r="Y8" s="41"/>
      <c r="Z8" s="41"/>
      <c r="AA8" s="41"/>
      <c r="AB8" s="41"/>
      <c r="AC8" s="41"/>
    </row>
    <row r="9" spans="1:29" x14ac:dyDescent="0.25">
      <c r="A9" s="9"/>
      <c r="B9" s="9"/>
      <c r="C9" s="22"/>
      <c r="D9" s="14"/>
      <c r="E9" s="9"/>
      <c r="F9" s="9"/>
      <c r="G9" s="14"/>
      <c r="H9" s="14" t="s">
        <v>400</v>
      </c>
      <c r="I9" s="18">
        <f>STDEV(I2:I6)</f>
        <v>1.9186748961529057</v>
      </c>
      <c r="J9" s="14"/>
      <c r="K9" s="14"/>
      <c r="L9" s="14" t="s">
        <v>401</v>
      </c>
      <c r="M9" s="38">
        <f>K7/M7</f>
        <v>90.196078431372555</v>
      </c>
      <c r="N9" s="29"/>
      <c r="O9" s="33" t="s">
        <v>402</v>
      </c>
      <c r="P9" s="33">
        <f>K7/O7</f>
        <v>2766.9554660338836</v>
      </c>
      <c r="Q9" s="14"/>
      <c r="R9" s="14" t="s">
        <v>403</v>
      </c>
      <c r="S9" s="37">
        <f>K7/O7/43560</f>
        <v>6.3520557071484934E-2</v>
      </c>
      <c r="T9" s="33"/>
      <c r="U9" s="10"/>
      <c r="V9" s="9"/>
      <c r="W9" s="9"/>
      <c r="X9" s="9"/>
      <c r="Y9" s="9"/>
      <c r="Z9" s="9"/>
      <c r="AA9" s="9"/>
      <c r="AB9" s="9"/>
      <c r="AC9" s="9"/>
    </row>
    <row r="11" spans="1:29" x14ac:dyDescent="0.25">
      <c r="O11" t="s">
        <v>408</v>
      </c>
      <c r="P11" s="61">
        <v>2800</v>
      </c>
      <c r="Q11" t="s">
        <v>410</v>
      </c>
    </row>
  </sheetData>
  <conditionalFormatting sqref="A2:AC6">
    <cfRule type="expression" dxfId="7" priority="1" stopIfTrue="1">
      <formula>MOD(ROW(),4)&gt;1</formula>
    </cfRule>
    <cfRule type="expression" dxfId="6" priority="2" stopIfTrue="1">
      <formula>MOD(ROW(),4)&lt;2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BDD7F-C928-4ADE-8633-E11AE5D3A833}">
  <dimension ref="A1:AC11"/>
  <sheetViews>
    <sheetView workbookViewId="0">
      <selection activeCell="O11" sqref="O11"/>
    </sheetView>
  </sheetViews>
  <sheetFormatPr defaultRowHeight="15" x14ac:dyDescent="0.25"/>
  <cols>
    <col min="1" max="1" width="15.28515625" bestFit="1" customWidth="1"/>
    <col min="2" max="2" width="15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30.140625" bestFit="1" customWidth="1"/>
    <col min="7" max="7" width="10.8554687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4.42578125" bestFit="1" customWidth="1"/>
    <col min="13" max="13" width="11.140625" bestFit="1" customWidth="1"/>
    <col min="14" max="14" width="7.28515625" bestFit="1" customWidth="1"/>
    <col min="15" max="15" width="14.28515625" bestFit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25.28515625" bestFit="1" customWidth="1"/>
    <col min="24" max="24" width="12.7109375" bestFit="1" customWidth="1"/>
    <col min="25" max="25" width="6.85546875" bestFit="1" customWidth="1"/>
    <col min="26" max="26" width="6.42578125" bestFit="1" customWidth="1"/>
    <col min="27" max="27" width="5.42578125" bestFit="1" customWidth="1"/>
    <col min="28" max="29" width="12.42578125" bestFit="1" customWidth="1"/>
  </cols>
  <sheetData>
    <row r="1" spans="1:29" x14ac:dyDescent="0.25">
      <c r="A1" s="1" t="s">
        <v>0</v>
      </c>
      <c r="B1" s="1" t="s">
        <v>1</v>
      </c>
      <c r="C1" s="19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23" t="s">
        <v>12</v>
      </c>
      <c r="N1" s="26" t="s">
        <v>13</v>
      </c>
      <c r="O1" s="30" t="s">
        <v>14</v>
      </c>
      <c r="P1" s="30" t="s">
        <v>15</v>
      </c>
      <c r="Q1" s="11" t="s">
        <v>16</v>
      </c>
      <c r="R1" s="11" t="s">
        <v>17</v>
      </c>
      <c r="S1" s="34" t="s">
        <v>18</v>
      </c>
      <c r="T1" s="30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t="s">
        <v>411</v>
      </c>
      <c r="B2" t="s">
        <v>412</v>
      </c>
      <c r="C2" s="20">
        <v>44610</v>
      </c>
      <c r="D2" s="12">
        <v>625000</v>
      </c>
      <c r="E2" t="s">
        <v>29</v>
      </c>
      <c r="F2" t="s">
        <v>32</v>
      </c>
      <c r="G2" s="12">
        <v>625000</v>
      </c>
      <c r="H2" s="12">
        <v>263100</v>
      </c>
      <c r="I2" s="16">
        <f>H2/G2*100</f>
        <v>42.096000000000004</v>
      </c>
      <c r="J2" s="12">
        <v>526158</v>
      </c>
      <c r="K2" s="12">
        <f>G2-220758</f>
        <v>404242</v>
      </c>
      <c r="L2" s="12">
        <v>305400</v>
      </c>
      <c r="M2" s="24">
        <v>0</v>
      </c>
      <c r="N2" s="27">
        <v>0</v>
      </c>
      <c r="O2" s="31">
        <v>180</v>
      </c>
      <c r="P2" s="31">
        <v>140</v>
      </c>
      <c r="Q2" s="12" t="e">
        <f>K2/M2</f>
        <v>#DIV/0!</v>
      </c>
      <c r="R2" s="12">
        <f>K2/O2</f>
        <v>2245.7888888888888</v>
      </c>
      <c r="S2" s="35">
        <f>K2/O2/43560</f>
        <v>5.155621875318845E-2</v>
      </c>
      <c r="T2" s="31">
        <v>0</v>
      </c>
      <c r="U2" s="5" t="s">
        <v>413</v>
      </c>
      <c r="V2" t="s">
        <v>414</v>
      </c>
      <c r="W2" t="s">
        <v>415</v>
      </c>
      <c r="X2" t="s">
        <v>416</v>
      </c>
      <c r="Y2">
        <v>0</v>
      </c>
      <c r="Z2">
        <v>0</v>
      </c>
      <c r="AA2" s="62">
        <v>40357</v>
      </c>
      <c r="AC2" s="6" t="s">
        <v>417</v>
      </c>
    </row>
    <row r="3" spans="1:29" x14ac:dyDescent="0.25">
      <c r="A3" t="s">
        <v>421</v>
      </c>
      <c r="B3" t="s">
        <v>422</v>
      </c>
      <c r="C3" s="20">
        <v>44293</v>
      </c>
      <c r="D3" s="12">
        <v>289900</v>
      </c>
      <c r="E3" t="s">
        <v>29</v>
      </c>
      <c r="F3" t="s">
        <v>30</v>
      </c>
      <c r="G3" s="12">
        <v>289900</v>
      </c>
      <c r="H3" s="12">
        <v>100800</v>
      </c>
      <c r="I3" s="16">
        <f>H3/G3*100</f>
        <v>34.770610555363916</v>
      </c>
      <c r="J3" s="12">
        <v>201592</v>
      </c>
      <c r="K3" s="12">
        <f>G3-112382</f>
        <v>177518</v>
      </c>
      <c r="L3" s="12">
        <v>89210</v>
      </c>
      <c r="M3" s="24">
        <v>0</v>
      </c>
      <c r="N3" s="27">
        <v>0</v>
      </c>
      <c r="O3" s="31">
        <v>66.599999999999994</v>
      </c>
      <c r="P3" s="31">
        <v>26.6</v>
      </c>
      <c r="Q3" s="12" t="e">
        <f>K3/M3</f>
        <v>#DIV/0!</v>
      </c>
      <c r="R3" s="12">
        <f>K3/O3</f>
        <v>2665.4354354354355</v>
      </c>
      <c r="S3" s="35">
        <f>K3/O3/43560</f>
        <v>6.1189977856644526E-2</v>
      </c>
      <c r="T3" s="31">
        <v>0</v>
      </c>
      <c r="U3" s="5" t="s">
        <v>413</v>
      </c>
      <c r="V3" t="s">
        <v>423</v>
      </c>
      <c r="W3" t="s">
        <v>424</v>
      </c>
      <c r="X3" t="s">
        <v>416</v>
      </c>
      <c r="Y3">
        <v>0</v>
      </c>
      <c r="Z3">
        <v>0</v>
      </c>
      <c r="AA3" s="62">
        <v>40462</v>
      </c>
      <c r="AC3" s="6" t="s">
        <v>132</v>
      </c>
    </row>
    <row r="4" spans="1:29" x14ac:dyDescent="0.25">
      <c r="A4" t="s">
        <v>425</v>
      </c>
      <c r="B4" t="s">
        <v>422</v>
      </c>
      <c r="C4" s="20">
        <v>44904</v>
      </c>
      <c r="D4" s="12">
        <v>341900</v>
      </c>
      <c r="E4" t="s">
        <v>29</v>
      </c>
      <c r="F4" t="s">
        <v>30</v>
      </c>
      <c r="G4" s="12">
        <v>341900</v>
      </c>
      <c r="H4" s="12">
        <v>162000</v>
      </c>
      <c r="I4" s="16">
        <f>H4/G4*100</f>
        <v>47.382275519157645</v>
      </c>
      <c r="J4" s="12">
        <v>324023</v>
      </c>
      <c r="K4" s="12">
        <f>G4-197483</f>
        <v>144417</v>
      </c>
      <c r="L4" s="12">
        <v>126540</v>
      </c>
      <c r="M4" s="24">
        <v>0</v>
      </c>
      <c r="N4" s="27">
        <v>0</v>
      </c>
      <c r="O4" s="31">
        <v>66.599999999999994</v>
      </c>
      <c r="P4" s="31">
        <v>66.599999999999994</v>
      </c>
      <c r="Q4" s="12" t="e">
        <f>K4/M4</f>
        <v>#DIV/0!</v>
      </c>
      <c r="R4" s="12">
        <f>K4/O4</f>
        <v>2168.4234234234236</v>
      </c>
      <c r="S4" s="35">
        <f>K4/O4/43560</f>
        <v>4.9780152052879327E-2</v>
      </c>
      <c r="T4" s="31">
        <v>0</v>
      </c>
      <c r="U4" s="5" t="s">
        <v>413</v>
      </c>
      <c r="V4" t="s">
        <v>426</v>
      </c>
      <c r="X4" t="s">
        <v>416</v>
      </c>
      <c r="Y4">
        <v>0</v>
      </c>
      <c r="Z4">
        <v>0</v>
      </c>
      <c r="AA4" t="s">
        <v>427</v>
      </c>
      <c r="AC4" s="6" t="s">
        <v>417</v>
      </c>
    </row>
    <row r="5" spans="1:29" x14ac:dyDescent="0.25">
      <c r="A5" t="s">
        <v>418</v>
      </c>
      <c r="B5" t="s">
        <v>419</v>
      </c>
      <c r="C5" s="20">
        <v>44872</v>
      </c>
      <c r="D5" s="12">
        <v>181000</v>
      </c>
      <c r="E5" t="s">
        <v>29</v>
      </c>
      <c r="F5" t="s">
        <v>30</v>
      </c>
      <c r="G5" s="12">
        <v>181000</v>
      </c>
      <c r="H5" s="12">
        <v>73000</v>
      </c>
      <c r="I5" s="16">
        <f>H5/G5*100</f>
        <v>40.331491712707184</v>
      </c>
      <c r="J5" s="12">
        <v>146079</v>
      </c>
      <c r="K5" s="12">
        <f>G5-10079</f>
        <v>170921</v>
      </c>
      <c r="L5" s="12">
        <v>136000</v>
      </c>
      <c r="M5" s="24">
        <v>0</v>
      </c>
      <c r="N5" s="27">
        <v>0</v>
      </c>
      <c r="O5" s="31">
        <v>80</v>
      </c>
      <c r="P5" s="31">
        <v>80</v>
      </c>
      <c r="Q5" s="12" t="e">
        <f>K5/M5</f>
        <v>#DIV/0!</v>
      </c>
      <c r="R5" s="12">
        <f>K5/O5</f>
        <v>2136.5124999999998</v>
      </c>
      <c r="S5" s="35">
        <f>K5/O5/43560</f>
        <v>4.904757805325987E-2</v>
      </c>
      <c r="T5" s="31">
        <v>0</v>
      </c>
      <c r="U5" s="5" t="s">
        <v>413</v>
      </c>
      <c r="V5" t="s">
        <v>420</v>
      </c>
      <c r="X5" t="s">
        <v>416</v>
      </c>
      <c r="Y5">
        <v>0</v>
      </c>
      <c r="Z5">
        <v>0</v>
      </c>
      <c r="AA5" s="62">
        <v>41554</v>
      </c>
      <c r="AC5" s="6" t="s">
        <v>417</v>
      </c>
    </row>
    <row r="6" spans="1:29" ht="15.75" thickBot="1" x14ac:dyDescent="0.3">
      <c r="A6" t="s">
        <v>261</v>
      </c>
      <c r="B6" t="s">
        <v>262</v>
      </c>
      <c r="C6" s="20">
        <v>44512</v>
      </c>
      <c r="D6" s="12">
        <v>175000</v>
      </c>
      <c r="E6" t="s">
        <v>29</v>
      </c>
      <c r="F6" t="s">
        <v>30</v>
      </c>
      <c r="G6" s="12">
        <v>175000</v>
      </c>
      <c r="H6" s="12">
        <v>70200</v>
      </c>
      <c r="I6" s="16">
        <f t="shared" ref="I6" si="0">H6/G6*100</f>
        <v>40.114285714285714</v>
      </c>
      <c r="J6" s="12">
        <v>158689</v>
      </c>
      <c r="K6" s="12">
        <f t="shared" ref="K6" si="1">G6-0</f>
        <v>175000</v>
      </c>
      <c r="L6" s="12">
        <v>158689</v>
      </c>
      <c r="M6" s="24">
        <v>2197</v>
      </c>
      <c r="N6" s="27">
        <v>1518.5</v>
      </c>
      <c r="O6" s="31">
        <v>76.59</v>
      </c>
      <c r="P6" s="31">
        <v>76.59</v>
      </c>
      <c r="Q6" s="12">
        <f t="shared" ref="Q6" si="2">K6/M6</f>
        <v>79.654073736913972</v>
      </c>
      <c r="R6" s="12">
        <f t="shared" ref="R6" si="3">K6/O6</f>
        <v>2284.8935892414152</v>
      </c>
      <c r="S6" s="35">
        <f t="shared" ref="S6" si="4">K6/O6/43560</f>
        <v>5.2453939146956272E-2</v>
      </c>
      <c r="T6" s="31">
        <v>2197</v>
      </c>
      <c r="U6" s="5" t="s">
        <v>122</v>
      </c>
      <c r="V6" t="s">
        <v>263</v>
      </c>
      <c r="X6" t="s">
        <v>44</v>
      </c>
      <c r="Y6">
        <v>1</v>
      </c>
      <c r="Z6">
        <v>0</v>
      </c>
      <c r="AA6" s="6" t="s">
        <v>31</v>
      </c>
    </row>
    <row r="7" spans="1:29" ht="15.75" thickTop="1" x14ac:dyDescent="0.25">
      <c r="A7" s="7"/>
      <c r="B7" s="7"/>
      <c r="C7" s="21" t="s">
        <v>397</v>
      </c>
      <c r="D7" s="13">
        <f>+SUM(D2:D6)</f>
        <v>1612800</v>
      </c>
      <c r="E7" s="7"/>
      <c r="F7" s="7"/>
      <c r="G7" s="13">
        <f>+SUM(G2:G6)</f>
        <v>1612800</v>
      </c>
      <c r="H7" s="13">
        <f>+SUM(H2:H6)</f>
        <v>669100</v>
      </c>
      <c r="I7" s="17"/>
      <c r="J7" s="13">
        <f>+SUM(J2:J6)</f>
        <v>1356541</v>
      </c>
      <c r="K7" s="13">
        <f>+SUM(K2:K6)</f>
        <v>1072098</v>
      </c>
      <c r="L7" s="13">
        <f>+SUM(L2:L6)</f>
        <v>815839</v>
      </c>
      <c r="M7" s="25">
        <f>+SUM(M2:M6)</f>
        <v>2197</v>
      </c>
      <c r="N7" s="28"/>
      <c r="O7" s="32">
        <f>+SUM(O2:O6)</f>
        <v>469.78999999999996</v>
      </c>
      <c r="P7" s="32">
        <f>+SUM(P2:P6)</f>
        <v>389.78999999999996</v>
      </c>
      <c r="Q7" s="13"/>
      <c r="R7" s="13"/>
      <c r="S7" s="36"/>
      <c r="T7" s="32"/>
      <c r="U7" s="8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41"/>
      <c r="B8" s="41"/>
      <c r="C8" s="42"/>
      <c r="D8" s="43"/>
      <c r="E8" s="41"/>
      <c r="F8" s="41"/>
      <c r="G8" s="43"/>
      <c r="H8" s="43" t="s">
        <v>398</v>
      </c>
      <c r="I8" s="44">
        <f>H7/G7*100</f>
        <v>41.486855158730158</v>
      </c>
      <c r="J8" s="43"/>
      <c r="K8" s="43"/>
      <c r="L8" s="43" t="s">
        <v>399</v>
      </c>
      <c r="M8" s="39"/>
      <c r="N8" s="40"/>
      <c r="O8" s="45" t="s">
        <v>399</v>
      </c>
      <c r="P8" s="45"/>
      <c r="Q8" s="43"/>
      <c r="R8" s="43" t="s">
        <v>399</v>
      </c>
      <c r="S8" s="46"/>
      <c r="T8" s="45"/>
      <c r="U8" s="47"/>
      <c r="V8" s="41"/>
      <c r="W8" s="41"/>
      <c r="X8" s="41"/>
      <c r="Y8" s="41"/>
      <c r="Z8" s="41"/>
      <c r="AA8" s="41"/>
      <c r="AB8" s="41"/>
      <c r="AC8" s="41"/>
    </row>
    <row r="9" spans="1:29" x14ac:dyDescent="0.25">
      <c r="A9" s="9"/>
      <c r="B9" s="9"/>
      <c r="C9" s="22"/>
      <c r="D9" s="14"/>
      <c r="E9" s="9"/>
      <c r="F9" s="9"/>
      <c r="G9" s="14"/>
      <c r="H9" s="14" t="s">
        <v>400</v>
      </c>
      <c r="I9" s="18" t="e">
        <f>STDEV(I6:I6)</f>
        <v>#DIV/0!</v>
      </c>
      <c r="J9" s="14"/>
      <c r="K9" s="14"/>
      <c r="L9" s="14" t="s">
        <v>401</v>
      </c>
      <c r="M9" s="38">
        <f>K7/M7</f>
        <v>487.9827036868457</v>
      </c>
      <c r="N9" s="29"/>
      <c r="O9" s="33" t="s">
        <v>402</v>
      </c>
      <c r="P9" s="33">
        <f>K7/O7</f>
        <v>2282.0792268886098</v>
      </c>
      <c r="Q9" s="14"/>
      <c r="R9" s="14" t="s">
        <v>403</v>
      </c>
      <c r="S9" s="37">
        <f>K7/O7/43560</f>
        <v>5.2389330277516293E-2</v>
      </c>
      <c r="T9" s="33"/>
      <c r="U9" s="10"/>
      <c r="V9" s="9"/>
      <c r="W9" s="9"/>
      <c r="X9" s="9"/>
      <c r="Y9" s="9"/>
      <c r="Z9" s="9"/>
      <c r="AA9" s="9"/>
      <c r="AB9" s="9"/>
      <c r="AC9" s="9"/>
    </row>
    <row r="11" spans="1:29" x14ac:dyDescent="0.25">
      <c r="N11" t="s">
        <v>406</v>
      </c>
      <c r="O11" s="61">
        <v>2300</v>
      </c>
      <c r="P11" t="s">
        <v>405</v>
      </c>
    </row>
  </sheetData>
  <conditionalFormatting sqref="A6:AC6">
    <cfRule type="expression" dxfId="5" priority="9" stopIfTrue="1">
      <formula>MOD(ROW(),4)&gt;1</formula>
    </cfRule>
    <cfRule type="expression" dxfId="4" priority="10" stopIfTrue="1">
      <formula>MOD(ROW(),4)&lt;2</formula>
    </cfRule>
  </conditionalFormatting>
  <conditionalFormatting sqref="A2:AR5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29313-78B7-4254-BFBF-DC03266DB82C}">
  <dimension ref="A1:AC10"/>
  <sheetViews>
    <sheetView workbookViewId="0">
      <selection activeCell="O11" sqref="O11"/>
    </sheetView>
  </sheetViews>
  <sheetFormatPr defaultRowHeight="15" x14ac:dyDescent="0.25"/>
  <cols>
    <col min="1" max="1" width="15.28515625" bestFit="1" customWidth="1"/>
    <col min="2" max="2" width="18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30.140625" bestFit="1" customWidth="1"/>
    <col min="7" max="7" width="10.8554687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4.42578125" bestFit="1" customWidth="1"/>
    <col min="13" max="13" width="11.140625" bestFit="1" customWidth="1"/>
    <col min="14" max="14" width="7.28515625" bestFit="1" customWidth="1"/>
    <col min="15" max="15" width="14.28515625" bestFit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19.42578125" bestFit="1" customWidth="1"/>
    <col min="24" max="24" width="15" bestFit="1" customWidth="1"/>
    <col min="25" max="25" width="6.85546875" bestFit="1" customWidth="1"/>
    <col min="26" max="26" width="6.42578125" bestFit="1" customWidth="1"/>
    <col min="27" max="27" width="5.42578125" bestFit="1" customWidth="1"/>
    <col min="28" max="29" width="12.42578125" bestFit="1" customWidth="1"/>
  </cols>
  <sheetData>
    <row r="1" spans="1:29" x14ac:dyDescent="0.25">
      <c r="A1" s="1" t="s">
        <v>0</v>
      </c>
      <c r="B1" s="1" t="s">
        <v>1</v>
      </c>
      <c r="C1" s="19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23" t="s">
        <v>12</v>
      </c>
      <c r="N1" s="26" t="s">
        <v>13</v>
      </c>
      <c r="O1" s="30" t="s">
        <v>14</v>
      </c>
      <c r="P1" s="30" t="s">
        <v>15</v>
      </c>
      <c r="Q1" s="11" t="s">
        <v>16</v>
      </c>
      <c r="R1" s="11" t="s">
        <v>17</v>
      </c>
      <c r="S1" s="34" t="s">
        <v>18</v>
      </c>
      <c r="T1" s="30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t="s">
        <v>81</v>
      </c>
      <c r="C2" s="20">
        <v>44372</v>
      </c>
      <c r="D2" s="12">
        <v>85000</v>
      </c>
      <c r="E2" t="s">
        <v>29</v>
      </c>
      <c r="F2" t="s">
        <v>30</v>
      </c>
      <c r="G2" s="12">
        <v>85000</v>
      </c>
      <c r="H2" s="12">
        <v>34000</v>
      </c>
      <c r="I2" s="16">
        <f t="shared" ref="I2:I5" si="0">H2/G2*100</f>
        <v>40</v>
      </c>
      <c r="J2" s="12">
        <v>100000</v>
      </c>
      <c r="K2" s="12">
        <f t="shared" ref="K2:K5" si="1">G2-0</f>
        <v>85000</v>
      </c>
      <c r="L2" s="12">
        <v>100000</v>
      </c>
      <c r="M2" s="24">
        <v>1060</v>
      </c>
      <c r="N2" s="27">
        <v>1652</v>
      </c>
      <c r="O2" s="31">
        <v>40</v>
      </c>
      <c r="P2" s="31">
        <v>40</v>
      </c>
      <c r="Q2" s="12">
        <f t="shared" ref="Q2:Q5" si="2">K2/M2</f>
        <v>80.188679245283012</v>
      </c>
      <c r="R2" s="12">
        <f t="shared" ref="R2:R5" si="3">K2/O2</f>
        <v>2125</v>
      </c>
      <c r="S2" s="35">
        <f t="shared" ref="S2:S5" si="4">K2/O2/43560</f>
        <v>4.8783287419651059E-2</v>
      </c>
      <c r="T2" s="31">
        <v>1060</v>
      </c>
      <c r="U2" s="5" t="s">
        <v>39</v>
      </c>
      <c r="V2" t="s">
        <v>82</v>
      </c>
      <c r="X2" t="s">
        <v>44</v>
      </c>
      <c r="Y2">
        <v>0</v>
      </c>
      <c r="Z2">
        <v>0</v>
      </c>
      <c r="AA2" s="6" t="s">
        <v>31</v>
      </c>
    </row>
    <row r="3" spans="1:29" x14ac:dyDescent="0.25">
      <c r="A3" t="s">
        <v>304</v>
      </c>
      <c r="C3" s="20">
        <v>44547</v>
      </c>
      <c r="D3" s="12">
        <v>95000</v>
      </c>
      <c r="E3" t="s">
        <v>29</v>
      </c>
      <c r="F3" t="s">
        <v>30</v>
      </c>
      <c r="G3" s="12">
        <v>95000</v>
      </c>
      <c r="H3" s="12">
        <v>33700</v>
      </c>
      <c r="I3" s="16">
        <f t="shared" si="0"/>
        <v>35.473684210526315</v>
      </c>
      <c r="J3" s="12">
        <v>0</v>
      </c>
      <c r="K3" s="12">
        <f t="shared" si="1"/>
        <v>95000</v>
      </c>
      <c r="L3" s="12">
        <v>0</v>
      </c>
      <c r="M3" s="24">
        <v>650</v>
      </c>
      <c r="N3" s="27">
        <v>2681</v>
      </c>
      <c r="O3" s="31">
        <v>40</v>
      </c>
      <c r="P3" s="31">
        <v>40</v>
      </c>
      <c r="Q3" s="12">
        <f t="shared" si="2"/>
        <v>146.15384615384616</v>
      </c>
      <c r="R3" s="12">
        <f t="shared" si="3"/>
        <v>2375</v>
      </c>
      <c r="S3" s="35">
        <f t="shared" si="4"/>
        <v>5.4522497704315886E-2</v>
      </c>
      <c r="T3" s="31">
        <v>650</v>
      </c>
      <c r="U3" s="5" t="s">
        <v>39</v>
      </c>
      <c r="V3" t="s">
        <v>305</v>
      </c>
      <c r="Y3">
        <v>0</v>
      </c>
      <c r="Z3">
        <v>0</v>
      </c>
      <c r="AA3" s="6" t="s">
        <v>31</v>
      </c>
    </row>
    <row r="4" spans="1:29" x14ac:dyDescent="0.25">
      <c r="A4" t="s">
        <v>294</v>
      </c>
      <c r="C4" s="20">
        <v>44505</v>
      </c>
      <c r="D4" s="12">
        <v>110000</v>
      </c>
      <c r="E4" t="s">
        <v>29</v>
      </c>
      <c r="F4" t="s">
        <v>30</v>
      </c>
      <c r="G4" s="12">
        <v>110000</v>
      </c>
      <c r="H4" s="12">
        <v>32900</v>
      </c>
      <c r="I4" s="16">
        <f t="shared" si="0"/>
        <v>29.909090909090907</v>
      </c>
      <c r="J4" s="12">
        <v>0</v>
      </c>
      <c r="K4" s="12">
        <f t="shared" si="1"/>
        <v>110000</v>
      </c>
      <c r="L4" s="12">
        <v>0</v>
      </c>
      <c r="M4" s="24">
        <v>1460</v>
      </c>
      <c r="N4" s="27">
        <v>1203</v>
      </c>
      <c r="O4" s="31">
        <v>40.31</v>
      </c>
      <c r="P4" s="31">
        <v>40.31</v>
      </c>
      <c r="Q4" s="12">
        <f t="shared" si="2"/>
        <v>75.342465753424662</v>
      </c>
      <c r="R4" s="12">
        <f t="shared" si="3"/>
        <v>2728.8514016373106</v>
      </c>
      <c r="S4" s="35">
        <f t="shared" si="4"/>
        <v>6.2645808118395555E-2</v>
      </c>
      <c r="T4" s="31">
        <v>1460</v>
      </c>
      <c r="U4" s="5" t="s">
        <v>39</v>
      </c>
      <c r="V4" t="s">
        <v>295</v>
      </c>
      <c r="Y4">
        <v>0</v>
      </c>
      <c r="Z4">
        <v>0</v>
      </c>
      <c r="AA4" s="6" t="s">
        <v>31</v>
      </c>
    </row>
    <row r="5" spans="1:29" ht="15.75" thickBot="1" x14ac:dyDescent="0.3">
      <c r="A5" t="s">
        <v>269</v>
      </c>
      <c r="B5" t="s">
        <v>270</v>
      </c>
      <c r="C5" s="20">
        <v>44433</v>
      </c>
      <c r="D5" s="12">
        <v>85000</v>
      </c>
      <c r="E5" t="s">
        <v>29</v>
      </c>
      <c r="F5" t="s">
        <v>30</v>
      </c>
      <c r="G5" s="12">
        <v>85000</v>
      </c>
      <c r="H5" s="12">
        <v>32900</v>
      </c>
      <c r="I5" s="16">
        <f t="shared" si="0"/>
        <v>38.705882352941181</v>
      </c>
      <c r="J5" s="12">
        <v>74841</v>
      </c>
      <c r="K5" s="12">
        <f t="shared" si="1"/>
        <v>85000</v>
      </c>
      <c r="L5" s="12">
        <v>74841</v>
      </c>
      <c r="M5" s="24">
        <v>1315</v>
      </c>
      <c r="N5" s="27">
        <v>1338</v>
      </c>
      <c r="O5" s="31">
        <v>40.39</v>
      </c>
      <c r="P5" s="31">
        <v>40.39</v>
      </c>
      <c r="Q5" s="12">
        <f t="shared" si="2"/>
        <v>64.638783269961976</v>
      </c>
      <c r="R5" s="12">
        <f t="shared" si="3"/>
        <v>2104.4813072542706</v>
      </c>
      <c r="S5" s="35">
        <f t="shared" si="4"/>
        <v>4.8312243049914383E-2</v>
      </c>
      <c r="T5" s="31">
        <v>1315</v>
      </c>
      <c r="U5" s="5" t="s">
        <v>122</v>
      </c>
      <c r="V5" t="s">
        <v>271</v>
      </c>
      <c r="X5" t="s">
        <v>44</v>
      </c>
      <c r="Y5">
        <v>1</v>
      </c>
      <c r="Z5">
        <v>1</v>
      </c>
      <c r="AA5" s="6" t="s">
        <v>31</v>
      </c>
    </row>
    <row r="6" spans="1:29" ht="15.75" thickTop="1" x14ac:dyDescent="0.25">
      <c r="A6" s="7"/>
      <c r="B6" s="7"/>
      <c r="C6" s="21" t="s">
        <v>397</v>
      </c>
      <c r="D6" s="13">
        <f>+SUM(D2:D5)</f>
        <v>375000</v>
      </c>
      <c r="E6" s="7"/>
      <c r="F6" s="7"/>
      <c r="G6" s="13">
        <f>+SUM(G2:G5)</f>
        <v>375000</v>
      </c>
      <c r="H6" s="13">
        <f>+SUM(H2:H5)</f>
        <v>133500</v>
      </c>
      <c r="I6" s="17"/>
      <c r="J6" s="13">
        <f>+SUM(J2:J5)</f>
        <v>174841</v>
      </c>
      <c r="K6" s="13">
        <f>+SUM(K2:K5)</f>
        <v>375000</v>
      </c>
      <c r="L6" s="13">
        <f>+SUM(L2:L5)</f>
        <v>174841</v>
      </c>
      <c r="M6" s="25">
        <f>+SUM(M2:M5)</f>
        <v>4485</v>
      </c>
      <c r="N6" s="28"/>
      <c r="O6" s="32">
        <f>+SUM(O2:O5)</f>
        <v>160.69999999999999</v>
      </c>
      <c r="P6" s="32">
        <f>+SUM(P2:P5)</f>
        <v>160.69999999999999</v>
      </c>
      <c r="Q6" s="13"/>
      <c r="R6" s="13"/>
      <c r="S6" s="36"/>
      <c r="T6" s="32"/>
      <c r="U6" s="8"/>
      <c r="V6" s="7"/>
      <c r="W6" s="7"/>
      <c r="X6" s="7"/>
      <c r="Y6" s="7"/>
      <c r="Z6" s="7"/>
      <c r="AA6" s="7"/>
      <c r="AB6" s="7"/>
      <c r="AC6" s="7"/>
    </row>
    <row r="7" spans="1:29" x14ac:dyDescent="0.25">
      <c r="A7" s="41"/>
      <c r="B7" s="41"/>
      <c r="C7" s="42"/>
      <c r="D7" s="43"/>
      <c r="E7" s="41"/>
      <c r="F7" s="41"/>
      <c r="G7" s="43"/>
      <c r="H7" s="43" t="s">
        <v>398</v>
      </c>
      <c r="I7" s="44">
        <f>H6/G6*100</f>
        <v>35.6</v>
      </c>
      <c r="J7" s="43"/>
      <c r="K7" s="43"/>
      <c r="L7" s="43" t="s">
        <v>399</v>
      </c>
      <c r="M7" s="39"/>
      <c r="N7" s="40"/>
      <c r="O7" s="45" t="s">
        <v>399</v>
      </c>
      <c r="P7" s="45"/>
      <c r="Q7" s="43"/>
      <c r="R7" s="43" t="s">
        <v>399</v>
      </c>
      <c r="S7" s="46"/>
      <c r="T7" s="45"/>
      <c r="U7" s="47"/>
      <c r="V7" s="41"/>
      <c r="W7" s="41"/>
      <c r="X7" s="41"/>
      <c r="Y7" s="41"/>
      <c r="Z7" s="41"/>
      <c r="AA7" s="41"/>
      <c r="AB7" s="41"/>
      <c r="AC7" s="41"/>
    </row>
    <row r="8" spans="1:29" x14ac:dyDescent="0.25">
      <c r="A8" s="9"/>
      <c r="B8" s="9"/>
      <c r="C8" s="22"/>
      <c r="D8" s="14"/>
      <c r="E8" s="9"/>
      <c r="F8" s="9"/>
      <c r="G8" s="14"/>
      <c r="H8" s="14" t="s">
        <v>400</v>
      </c>
      <c r="I8" s="18">
        <f>STDEV(I2:I5)</f>
        <v>4.4980001532187286</v>
      </c>
      <c r="J8" s="14"/>
      <c r="K8" s="14"/>
      <c r="L8" s="14" t="s">
        <v>401</v>
      </c>
      <c r="M8" s="38">
        <f>K6/M6</f>
        <v>83.61204013377926</v>
      </c>
      <c r="N8" s="29"/>
      <c r="O8" s="33" t="s">
        <v>402</v>
      </c>
      <c r="P8" s="33">
        <f>K6/O6</f>
        <v>2333.5407591785938</v>
      </c>
      <c r="Q8" s="14"/>
      <c r="R8" s="14" t="s">
        <v>403</v>
      </c>
      <c r="S8" s="37">
        <f>K6/O6/43560</f>
        <v>5.3570724499049448E-2</v>
      </c>
      <c r="T8" s="33"/>
      <c r="U8" s="10"/>
      <c r="V8" s="9"/>
      <c r="W8" s="9"/>
      <c r="X8" s="9"/>
      <c r="Y8" s="9"/>
      <c r="Z8" s="9"/>
      <c r="AA8" s="9"/>
      <c r="AB8" s="9"/>
      <c r="AC8" s="9"/>
    </row>
    <row r="10" spans="1:29" x14ac:dyDescent="0.25">
      <c r="N10" t="s">
        <v>408</v>
      </c>
      <c r="O10" s="61">
        <v>2300</v>
      </c>
      <c r="P10" t="s">
        <v>410</v>
      </c>
    </row>
  </sheetData>
  <conditionalFormatting sqref="A2:AC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20C76-C748-4FAA-A429-CDFBA4C933BD}">
  <dimension ref="A1:C13"/>
  <sheetViews>
    <sheetView tabSelected="1" workbookViewId="0">
      <selection activeCell="B12" sqref="B12"/>
    </sheetView>
  </sheetViews>
  <sheetFormatPr defaultRowHeight="15" x14ac:dyDescent="0.25"/>
  <sheetData>
    <row r="1" spans="1:3" x14ac:dyDescent="0.25">
      <c r="A1">
        <v>1</v>
      </c>
      <c r="B1">
        <v>7700</v>
      </c>
      <c r="C1">
        <f>SUM(A1*B1)</f>
        <v>7700</v>
      </c>
    </row>
    <row r="2" spans="1:3" x14ac:dyDescent="0.25">
      <c r="A2">
        <v>1.5</v>
      </c>
      <c r="B2">
        <v>7700</v>
      </c>
      <c r="C2">
        <f t="shared" ref="C2:C13" si="0">SUM(A2*B2)</f>
        <v>11550</v>
      </c>
    </row>
    <row r="3" spans="1:3" x14ac:dyDescent="0.25">
      <c r="A3">
        <v>2</v>
      </c>
      <c r="B3">
        <v>6200</v>
      </c>
      <c r="C3">
        <f t="shared" si="0"/>
        <v>12400</v>
      </c>
    </row>
    <row r="4" spans="1:3" x14ac:dyDescent="0.25">
      <c r="A4">
        <v>3</v>
      </c>
      <c r="B4">
        <v>5750</v>
      </c>
      <c r="C4">
        <f t="shared" si="0"/>
        <v>17250</v>
      </c>
    </row>
    <row r="5" spans="1:3" x14ac:dyDescent="0.25">
      <c r="A5">
        <v>5</v>
      </c>
      <c r="B5">
        <v>5100</v>
      </c>
      <c r="C5">
        <f t="shared" si="0"/>
        <v>25500</v>
      </c>
    </row>
    <row r="6" spans="1:3" x14ac:dyDescent="0.25">
      <c r="A6">
        <v>7</v>
      </c>
      <c r="B6">
        <v>5100</v>
      </c>
      <c r="C6">
        <f t="shared" si="0"/>
        <v>35700</v>
      </c>
    </row>
    <row r="7" spans="1:3" x14ac:dyDescent="0.25">
      <c r="A7">
        <v>10</v>
      </c>
      <c r="B7">
        <v>3500</v>
      </c>
      <c r="C7">
        <f t="shared" si="0"/>
        <v>35000</v>
      </c>
    </row>
    <row r="8" spans="1:3" x14ac:dyDescent="0.25">
      <c r="A8">
        <v>15</v>
      </c>
      <c r="B8">
        <v>2900</v>
      </c>
      <c r="C8">
        <f t="shared" si="0"/>
        <v>43500</v>
      </c>
    </row>
    <row r="9" spans="1:3" x14ac:dyDescent="0.25">
      <c r="A9">
        <v>20</v>
      </c>
      <c r="B9">
        <v>2900</v>
      </c>
      <c r="C9">
        <f t="shared" si="0"/>
        <v>58000</v>
      </c>
    </row>
    <row r="10" spans="1:3" x14ac:dyDescent="0.25">
      <c r="A10">
        <v>30</v>
      </c>
      <c r="B10">
        <v>2800</v>
      </c>
      <c r="C10">
        <f t="shared" si="0"/>
        <v>84000</v>
      </c>
    </row>
    <row r="11" spans="1:3" x14ac:dyDescent="0.25">
      <c r="A11">
        <v>40</v>
      </c>
      <c r="B11">
        <v>2300</v>
      </c>
      <c r="C11">
        <f t="shared" si="0"/>
        <v>92000</v>
      </c>
    </row>
    <row r="12" spans="1:3" x14ac:dyDescent="0.25">
      <c r="A12">
        <v>50</v>
      </c>
      <c r="B12">
        <v>2400</v>
      </c>
      <c r="C12">
        <f t="shared" si="0"/>
        <v>120000</v>
      </c>
    </row>
    <row r="13" spans="1:3" x14ac:dyDescent="0.25">
      <c r="A13">
        <v>100</v>
      </c>
      <c r="B13">
        <v>2400</v>
      </c>
      <c r="C13">
        <f t="shared" si="0"/>
        <v>240000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2B304-2D20-422C-8E18-43EA7C19B71C}">
  <dimension ref="A1:AC18"/>
  <sheetViews>
    <sheetView topLeftCell="A3" workbookViewId="0">
      <selection activeCell="A17" sqref="A17:B18"/>
    </sheetView>
  </sheetViews>
  <sheetFormatPr defaultRowHeight="15" x14ac:dyDescent="0.25"/>
  <cols>
    <col min="1" max="1" width="15.28515625" bestFit="1" customWidth="1"/>
    <col min="2" max="2" width="18.85546875" bestFit="1" customWidth="1"/>
    <col min="3" max="3" width="9.28515625" customWidth="1"/>
    <col min="4" max="4" width="9.5703125" bestFit="1" customWidth="1"/>
    <col min="5" max="5" width="5.5703125" customWidth="1"/>
    <col min="6" max="6" width="16.7109375" bestFit="1" customWidth="1"/>
    <col min="7" max="7" width="10.140625" bestFit="1" customWidth="1"/>
    <col min="8" max="8" width="14.7109375" customWidth="1"/>
    <col min="9" max="9" width="12.85546875" customWidth="1"/>
    <col min="10" max="10" width="13.42578125" customWidth="1"/>
    <col min="11" max="11" width="13.28515625" customWidth="1"/>
    <col min="12" max="12" width="14.42578125" customWidth="1"/>
    <col min="13" max="13" width="11.140625" customWidth="1"/>
    <col min="14" max="14" width="7.28515625" bestFit="1" customWidth="1"/>
    <col min="15" max="15" width="9.85546875" bestFit="1" customWidth="1"/>
    <col min="16" max="16" width="10.7109375" bestFit="1" customWidth="1"/>
    <col min="17" max="17" width="10" customWidth="1"/>
    <col min="18" max="18" width="12" customWidth="1"/>
    <col min="19" max="19" width="11.85546875" customWidth="1"/>
    <col min="20" max="20" width="11.7109375" customWidth="1"/>
    <col min="21" max="21" width="8.7109375" customWidth="1"/>
    <col min="22" max="22" width="10.5703125" customWidth="1"/>
    <col min="23" max="23" width="40.7109375" customWidth="1"/>
    <col min="24" max="24" width="21.5703125" customWidth="1"/>
    <col min="25" max="25" width="6.85546875" customWidth="1"/>
    <col min="26" max="26" width="6.42578125" customWidth="1"/>
    <col min="27" max="27" width="5.42578125" customWidth="1"/>
    <col min="28" max="28" width="15.42578125" customWidth="1"/>
    <col min="29" max="29" width="12.42578125" customWidth="1"/>
  </cols>
  <sheetData>
    <row r="1" spans="1:29" x14ac:dyDescent="0.25">
      <c r="A1" s="1" t="s">
        <v>0</v>
      </c>
      <c r="B1" s="1" t="s">
        <v>1</v>
      </c>
      <c r="C1" s="19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23" t="s">
        <v>12</v>
      </c>
      <c r="N1" s="26" t="s">
        <v>13</v>
      </c>
      <c r="O1" s="30" t="s">
        <v>14</v>
      </c>
      <c r="P1" s="30" t="s">
        <v>15</v>
      </c>
      <c r="Q1" s="11" t="s">
        <v>16</v>
      </c>
      <c r="R1" s="11" t="s">
        <v>17</v>
      </c>
      <c r="S1" s="34" t="s">
        <v>18</v>
      </c>
      <c r="T1" s="30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3" spans="1:29" x14ac:dyDescent="0.25">
      <c r="A3" t="s">
        <v>191</v>
      </c>
      <c r="C3" s="20">
        <v>44944</v>
      </c>
      <c r="D3" s="12">
        <v>9500</v>
      </c>
      <c r="E3" t="s">
        <v>29</v>
      </c>
      <c r="F3" t="s">
        <v>30</v>
      </c>
      <c r="G3" s="12">
        <v>9500</v>
      </c>
      <c r="H3" s="12">
        <v>2000</v>
      </c>
      <c r="I3" s="16">
        <f t="shared" ref="I3:I7" si="0">H3/G3*100</f>
        <v>21.052631578947366</v>
      </c>
      <c r="J3" s="12">
        <v>0</v>
      </c>
      <c r="K3" s="12">
        <f t="shared" ref="K3:K7" si="1">G3-0</f>
        <v>9500</v>
      </c>
      <c r="L3" s="12">
        <v>0</v>
      </c>
      <c r="M3" s="24">
        <v>183</v>
      </c>
      <c r="N3" s="27">
        <v>2080</v>
      </c>
      <c r="O3" s="31">
        <v>0.87</v>
      </c>
      <c r="P3" s="31">
        <v>0.87</v>
      </c>
      <c r="Q3" s="12">
        <f t="shared" ref="Q3:Q7" si="2">K3/M3</f>
        <v>51.912568306010932</v>
      </c>
      <c r="R3" s="12">
        <f t="shared" ref="R3:R7" si="3">K3/O3</f>
        <v>10919.540229885057</v>
      </c>
      <c r="S3" s="35">
        <f t="shared" ref="S3:S7" si="4">K3/O3/43560</f>
        <v>0.25067815036467073</v>
      </c>
      <c r="T3" s="31">
        <v>183</v>
      </c>
      <c r="U3" s="5" t="s">
        <v>39</v>
      </c>
      <c r="V3" t="s">
        <v>192</v>
      </c>
      <c r="Y3">
        <v>1</v>
      </c>
      <c r="Z3">
        <v>1</v>
      </c>
      <c r="AA3" s="6" t="s">
        <v>31</v>
      </c>
    </row>
    <row r="4" spans="1:29" x14ac:dyDescent="0.25">
      <c r="A4" t="s">
        <v>93</v>
      </c>
      <c r="C4" s="20">
        <v>44999</v>
      </c>
      <c r="D4" s="12">
        <v>7500</v>
      </c>
      <c r="E4" t="s">
        <v>29</v>
      </c>
      <c r="F4" t="s">
        <v>30</v>
      </c>
      <c r="G4" s="12">
        <v>7500</v>
      </c>
      <c r="H4" s="12">
        <v>5000</v>
      </c>
      <c r="I4" s="16">
        <f t="shared" si="0"/>
        <v>66.666666666666657</v>
      </c>
      <c r="J4" s="12">
        <v>7095</v>
      </c>
      <c r="K4" s="12">
        <f t="shared" si="1"/>
        <v>7500</v>
      </c>
      <c r="L4" s="12">
        <v>7095</v>
      </c>
      <c r="M4" s="24">
        <v>215</v>
      </c>
      <c r="N4" s="27">
        <f>O4*43560/M4</f>
        <v>214.76093023255817</v>
      </c>
      <c r="O4" s="31">
        <v>1.06</v>
      </c>
      <c r="P4" s="31">
        <v>1.22</v>
      </c>
      <c r="Q4" s="12">
        <f t="shared" si="2"/>
        <v>34.883720930232556</v>
      </c>
      <c r="R4" s="12">
        <f t="shared" si="3"/>
        <v>7075.4716981132069</v>
      </c>
      <c r="S4" s="35">
        <f t="shared" si="4"/>
        <v>0.16243047975466499</v>
      </c>
      <c r="T4" s="31">
        <v>0</v>
      </c>
      <c r="U4" s="5" t="s">
        <v>77</v>
      </c>
      <c r="V4" t="s">
        <v>94</v>
      </c>
      <c r="X4" t="s">
        <v>92</v>
      </c>
      <c r="Y4">
        <v>0</v>
      </c>
      <c r="Z4">
        <v>1</v>
      </c>
      <c r="AA4" s="6" t="s">
        <v>31</v>
      </c>
    </row>
    <row r="5" spans="1:29" x14ac:dyDescent="0.25">
      <c r="A5" t="s">
        <v>135</v>
      </c>
      <c r="B5" t="s">
        <v>136</v>
      </c>
      <c r="C5" s="20">
        <v>44930</v>
      </c>
      <c r="D5" s="12">
        <v>9500</v>
      </c>
      <c r="E5" t="s">
        <v>29</v>
      </c>
      <c r="F5" t="s">
        <v>30</v>
      </c>
      <c r="G5" s="12">
        <v>9500</v>
      </c>
      <c r="H5" s="12">
        <v>2400</v>
      </c>
      <c r="I5" s="16">
        <f t="shared" si="0"/>
        <v>25.263157894736842</v>
      </c>
      <c r="J5" s="12">
        <v>0</v>
      </c>
      <c r="K5" s="12">
        <f t="shared" si="1"/>
        <v>9500</v>
      </c>
      <c r="L5" s="12">
        <v>0</v>
      </c>
      <c r="M5" s="24">
        <v>250</v>
      </c>
      <c r="N5" s="27">
        <f>O5*43560/M5</f>
        <v>184.69440000000003</v>
      </c>
      <c r="O5" s="31">
        <v>1.06</v>
      </c>
      <c r="P5" s="31">
        <f>1.06+0.19</f>
        <v>1.25</v>
      </c>
      <c r="Q5" s="12">
        <f t="shared" si="2"/>
        <v>38</v>
      </c>
      <c r="R5" s="12">
        <f t="shared" si="3"/>
        <v>8962.2641509433961</v>
      </c>
      <c r="S5" s="35">
        <f t="shared" si="4"/>
        <v>0.205745274355909</v>
      </c>
      <c r="T5" s="31">
        <v>0</v>
      </c>
      <c r="U5" s="5" t="s">
        <v>39</v>
      </c>
      <c r="V5" t="s">
        <v>137</v>
      </c>
      <c r="Y5">
        <v>0</v>
      </c>
      <c r="Z5">
        <v>0</v>
      </c>
      <c r="AA5" s="6" t="s">
        <v>31</v>
      </c>
    </row>
    <row r="6" spans="1:29" x14ac:dyDescent="0.25">
      <c r="A6" t="s">
        <v>124</v>
      </c>
      <c r="C6" s="20">
        <v>44355</v>
      </c>
      <c r="D6" s="12">
        <v>8000</v>
      </c>
      <c r="E6" t="s">
        <v>29</v>
      </c>
      <c r="F6" t="s">
        <v>30</v>
      </c>
      <c r="G6" s="12">
        <v>8000</v>
      </c>
      <c r="H6" s="12">
        <v>3400</v>
      </c>
      <c r="I6" s="16">
        <f t="shared" si="0"/>
        <v>42.5</v>
      </c>
      <c r="J6" s="12">
        <v>7600</v>
      </c>
      <c r="K6" s="12">
        <f t="shared" si="1"/>
        <v>8000</v>
      </c>
      <c r="L6" s="12">
        <v>7600</v>
      </c>
      <c r="M6" s="24">
        <v>233</v>
      </c>
      <c r="N6" s="27">
        <v>248</v>
      </c>
      <c r="O6" s="31">
        <v>1.32</v>
      </c>
      <c r="P6" s="31">
        <v>1.32</v>
      </c>
      <c r="Q6" s="12">
        <f t="shared" si="2"/>
        <v>34.334763948497852</v>
      </c>
      <c r="R6" s="12">
        <f t="shared" si="3"/>
        <v>6060.6060606060601</v>
      </c>
      <c r="S6" s="35">
        <f t="shared" si="4"/>
        <v>0.13913237053732921</v>
      </c>
      <c r="T6" s="31">
        <v>233</v>
      </c>
      <c r="U6" s="5" t="s">
        <v>34</v>
      </c>
      <c r="V6" t="s">
        <v>125</v>
      </c>
      <c r="X6" t="s">
        <v>109</v>
      </c>
      <c r="Y6">
        <v>0</v>
      </c>
      <c r="Z6">
        <v>1</v>
      </c>
      <c r="AA6" s="6" t="s">
        <v>31</v>
      </c>
    </row>
    <row r="7" spans="1:29" ht="15.75" thickBot="1" x14ac:dyDescent="0.3">
      <c r="A7" t="s">
        <v>133</v>
      </c>
      <c r="C7" s="20">
        <v>44314</v>
      </c>
      <c r="D7" s="12">
        <v>9000</v>
      </c>
      <c r="E7" t="s">
        <v>29</v>
      </c>
      <c r="F7" t="s">
        <v>30</v>
      </c>
      <c r="G7" s="12">
        <v>9000</v>
      </c>
      <c r="H7" s="12">
        <v>3700</v>
      </c>
      <c r="I7" s="16">
        <f t="shared" si="0"/>
        <v>41.111111111111107</v>
      </c>
      <c r="J7" s="12">
        <v>0</v>
      </c>
      <c r="K7" s="12">
        <f t="shared" si="1"/>
        <v>9000</v>
      </c>
      <c r="L7" s="12">
        <v>0</v>
      </c>
      <c r="M7" s="24">
        <v>150</v>
      </c>
      <c r="N7" s="27">
        <v>358</v>
      </c>
      <c r="O7" s="31">
        <v>1.35</v>
      </c>
      <c r="P7" s="31">
        <v>1.35</v>
      </c>
      <c r="Q7" s="12">
        <f t="shared" si="2"/>
        <v>60</v>
      </c>
      <c r="R7" s="12">
        <f t="shared" si="3"/>
        <v>6666.6666666666661</v>
      </c>
      <c r="S7" s="35">
        <f t="shared" si="4"/>
        <v>0.15304560759106212</v>
      </c>
      <c r="T7" s="31">
        <v>150</v>
      </c>
      <c r="U7" s="5" t="s">
        <v>39</v>
      </c>
      <c r="V7" t="s">
        <v>134</v>
      </c>
      <c r="Y7">
        <v>0</v>
      </c>
      <c r="Z7">
        <v>0</v>
      </c>
      <c r="AA7" s="6" t="s">
        <v>31</v>
      </c>
    </row>
    <row r="8" spans="1:29" ht="15.75" thickTop="1" x14ac:dyDescent="0.25">
      <c r="A8" s="7"/>
      <c r="B8" s="7"/>
      <c r="C8" s="21" t="s">
        <v>397</v>
      </c>
      <c r="D8" s="13">
        <f>+SUM(D2:D7)</f>
        <v>43500</v>
      </c>
      <c r="E8" s="7"/>
      <c r="F8" s="7"/>
      <c r="G8" s="13">
        <f>+SUM(G2:G7)</f>
        <v>43500</v>
      </c>
      <c r="H8" s="13">
        <f>+SUM(H2:H7)</f>
        <v>16500</v>
      </c>
      <c r="I8" s="17"/>
      <c r="J8" s="13">
        <f>+SUM(J2:J7)</f>
        <v>14695</v>
      </c>
      <c r="K8" s="13">
        <f>+SUM(K2:K7)</f>
        <v>43500</v>
      </c>
      <c r="L8" s="13">
        <f>+SUM(L2:L7)</f>
        <v>14695</v>
      </c>
      <c r="M8" s="25">
        <f>+SUM(M2:M7)</f>
        <v>1031</v>
      </c>
      <c r="N8" s="28"/>
      <c r="O8" s="32">
        <f>+SUM(O2:O7)</f>
        <v>5.66</v>
      </c>
      <c r="P8" s="32">
        <f>+SUM(P2:P7)</f>
        <v>6.01</v>
      </c>
      <c r="Q8" s="13"/>
      <c r="R8" s="13"/>
      <c r="S8" s="36"/>
      <c r="T8" s="32"/>
      <c r="U8" s="8"/>
      <c r="V8" s="7"/>
      <c r="W8" s="7"/>
      <c r="X8" s="7"/>
      <c r="Y8" s="7"/>
      <c r="Z8" s="7"/>
      <c r="AA8" s="7"/>
      <c r="AB8" s="7"/>
      <c r="AC8" s="7"/>
    </row>
    <row r="9" spans="1:29" x14ac:dyDescent="0.25">
      <c r="A9" s="41"/>
      <c r="B9" s="41"/>
      <c r="C9" s="42"/>
      <c r="D9" s="43"/>
      <c r="E9" s="41"/>
      <c r="F9" s="41"/>
      <c r="G9" s="43"/>
      <c r="H9" s="43" t="s">
        <v>398</v>
      </c>
      <c r="I9" s="44">
        <f>H8/G8*100</f>
        <v>37.931034482758619</v>
      </c>
      <c r="J9" s="43"/>
      <c r="K9" s="43"/>
      <c r="L9" s="43" t="s">
        <v>399</v>
      </c>
      <c r="M9" s="39"/>
      <c r="N9" s="40"/>
      <c r="O9" s="45" t="s">
        <v>399</v>
      </c>
      <c r="P9" s="45"/>
      <c r="Q9" s="43"/>
      <c r="R9" s="43" t="s">
        <v>399</v>
      </c>
      <c r="S9" s="46"/>
      <c r="T9" s="45"/>
      <c r="U9" s="47"/>
      <c r="V9" s="41"/>
      <c r="W9" s="41"/>
      <c r="X9" s="41"/>
      <c r="Y9" s="41"/>
      <c r="Z9" s="41"/>
      <c r="AA9" s="41"/>
      <c r="AB9" s="41"/>
      <c r="AC9" s="41"/>
    </row>
    <row r="10" spans="1:29" x14ac:dyDescent="0.25">
      <c r="A10" s="9"/>
      <c r="B10" s="9"/>
      <c r="C10" s="22"/>
      <c r="D10" s="14"/>
      <c r="E10" s="9"/>
      <c r="F10" s="9"/>
      <c r="G10" s="14"/>
      <c r="H10" s="14" t="s">
        <v>400</v>
      </c>
      <c r="I10" s="18">
        <f>STDEV(I2:I7)</f>
        <v>17.975345667864364</v>
      </c>
      <c r="J10" s="14"/>
      <c r="K10" s="14"/>
      <c r="L10" s="14" t="s">
        <v>401</v>
      </c>
      <c r="M10" s="38">
        <f>K8/M8</f>
        <v>42.192046556741026</v>
      </c>
      <c r="N10" s="29"/>
      <c r="O10" s="33" t="s">
        <v>402</v>
      </c>
      <c r="P10" s="33">
        <f>K8/O8</f>
        <v>7685.5123674911656</v>
      </c>
      <c r="Q10" s="14"/>
      <c r="R10" s="14" t="s">
        <v>403</v>
      </c>
      <c r="S10" s="37">
        <f>K8/O8/43560</f>
        <v>0.17643508648969619</v>
      </c>
      <c r="T10" s="33"/>
      <c r="U10" s="10"/>
      <c r="V10" s="9"/>
      <c r="W10" s="9"/>
      <c r="X10" s="9"/>
      <c r="Y10" s="9"/>
      <c r="Z10" s="9"/>
      <c r="AA10" s="9"/>
      <c r="AB10" s="9"/>
      <c r="AC10" s="9"/>
    </row>
    <row r="12" spans="1:29" x14ac:dyDescent="0.25">
      <c r="N12" t="s">
        <v>404</v>
      </c>
      <c r="O12" s="35">
        <v>7700</v>
      </c>
      <c r="P12" t="s">
        <v>405</v>
      </c>
    </row>
    <row r="15" spans="1:29" x14ac:dyDescent="0.25">
      <c r="A15" t="s">
        <v>45</v>
      </c>
      <c r="B15" t="s">
        <v>46</v>
      </c>
      <c r="C15" s="20">
        <v>44631</v>
      </c>
      <c r="D15" s="12">
        <v>8750</v>
      </c>
      <c r="E15" t="s">
        <v>29</v>
      </c>
      <c r="F15" t="s">
        <v>30</v>
      </c>
      <c r="G15" s="12">
        <v>8750</v>
      </c>
      <c r="H15" s="12">
        <v>5900</v>
      </c>
      <c r="I15" s="16">
        <f>H15/G15*100</f>
        <v>67.428571428571431</v>
      </c>
      <c r="J15" s="12">
        <v>2340</v>
      </c>
      <c r="K15" s="12">
        <f>G15-0</f>
        <v>8750</v>
      </c>
      <c r="L15" s="12">
        <v>2340</v>
      </c>
      <c r="M15" s="24">
        <v>100.92277199999999</v>
      </c>
      <c r="N15" s="27">
        <v>146.300003</v>
      </c>
      <c r="O15" s="31">
        <v>0.39</v>
      </c>
      <c r="P15" s="31">
        <v>0.39</v>
      </c>
      <c r="Q15" s="12">
        <f>K15/M15</f>
        <v>86.699957072126409</v>
      </c>
      <c r="R15" s="12">
        <f>K15/O15</f>
        <v>22435.897435897434</v>
      </c>
      <c r="S15" s="35">
        <f>K15/O15/43560</f>
        <v>0.51505733323915137</v>
      </c>
      <c r="T15" s="31">
        <v>118</v>
      </c>
      <c r="U15" s="5" t="s">
        <v>39</v>
      </c>
      <c r="V15" t="s">
        <v>47</v>
      </c>
      <c r="X15" t="s">
        <v>36</v>
      </c>
      <c r="Y15">
        <v>0</v>
      </c>
      <c r="Z15">
        <v>0</v>
      </c>
      <c r="AA15" s="6" t="s">
        <v>31</v>
      </c>
    </row>
    <row r="17" spans="1:2" x14ac:dyDescent="0.25">
      <c r="A17">
        <v>1</v>
      </c>
      <c r="B17">
        <v>7700</v>
      </c>
    </row>
    <row r="18" spans="1:2" x14ac:dyDescent="0.25">
      <c r="A18">
        <v>1.5</v>
      </c>
      <c r="B18">
        <v>11550</v>
      </c>
    </row>
  </sheetData>
  <conditionalFormatting sqref="A3:AC7 A15:AC15">
    <cfRule type="expression" dxfId="25" priority="1" stopIfTrue="1">
      <formula>MOD(ROW(),4)&gt;1</formula>
    </cfRule>
    <cfRule type="expression" dxfId="24" priority="2" stopIfTrue="1">
      <formula>MOD(ROW(),4)&lt;2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D88F4-2C24-450E-955A-8D9231CE1BF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EAB7-8DF1-41A7-B9B8-213B6447769E}">
  <dimension ref="A1:AC9"/>
  <sheetViews>
    <sheetView workbookViewId="0">
      <selection activeCell="O9" sqref="O9"/>
    </sheetView>
  </sheetViews>
  <sheetFormatPr defaultRowHeight="15" x14ac:dyDescent="0.25"/>
  <cols>
    <col min="1" max="1" width="15.28515625" bestFit="1" customWidth="1"/>
    <col min="2" max="2" width="14.140625" bestFit="1" customWidth="1"/>
    <col min="3" max="3" width="9.28515625" bestFit="1" customWidth="1"/>
    <col min="4" max="4" width="9.5703125" bestFit="1" customWidth="1"/>
    <col min="5" max="5" width="5.5703125" bestFit="1" customWidth="1"/>
    <col min="6" max="6" width="30.140625" bestFit="1" customWidth="1"/>
    <col min="7" max="7" width="10.14062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4.42578125" bestFit="1" customWidth="1"/>
    <col min="13" max="13" width="11.140625" bestFit="1" customWidth="1"/>
    <col min="14" max="14" width="6.42578125" bestFit="1" customWidth="1"/>
    <col min="15" max="15" width="14.28515625" bestFit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19.42578125" bestFit="1" customWidth="1"/>
    <col min="24" max="24" width="10.42578125" bestFit="1" customWidth="1"/>
    <col min="25" max="25" width="6.85546875" bestFit="1" customWidth="1"/>
    <col min="26" max="26" width="6.42578125" bestFit="1" customWidth="1"/>
    <col min="27" max="27" width="5.42578125" bestFit="1" customWidth="1"/>
    <col min="28" max="29" width="12.42578125" bestFit="1" customWidth="1"/>
  </cols>
  <sheetData>
    <row r="1" spans="1:29" x14ac:dyDescent="0.25">
      <c r="A1" s="1" t="s">
        <v>0</v>
      </c>
      <c r="B1" s="1" t="s">
        <v>1</v>
      </c>
      <c r="C1" s="19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23" t="s">
        <v>12</v>
      </c>
      <c r="N1" s="26" t="s">
        <v>13</v>
      </c>
      <c r="O1" s="30" t="s">
        <v>14</v>
      </c>
      <c r="P1" s="30" t="s">
        <v>15</v>
      </c>
      <c r="Q1" s="11" t="s">
        <v>16</v>
      </c>
      <c r="R1" s="11" t="s">
        <v>17</v>
      </c>
      <c r="S1" s="34" t="s">
        <v>18</v>
      </c>
      <c r="T1" s="30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t="s">
        <v>388</v>
      </c>
      <c r="B2" t="s">
        <v>389</v>
      </c>
      <c r="C2" s="20">
        <v>44470</v>
      </c>
      <c r="D2" s="12">
        <v>12500</v>
      </c>
      <c r="E2" t="s">
        <v>29</v>
      </c>
      <c r="F2" t="s">
        <v>30</v>
      </c>
      <c r="G2" s="12">
        <v>12500</v>
      </c>
      <c r="H2" s="12">
        <v>4700</v>
      </c>
      <c r="I2" s="16">
        <f>H2/G2*100</f>
        <v>37.6</v>
      </c>
      <c r="J2" s="12">
        <v>10300</v>
      </c>
      <c r="K2" s="12">
        <f>G2-0</f>
        <v>12500</v>
      </c>
      <c r="L2" s="12">
        <v>10300</v>
      </c>
      <c r="M2" s="24">
        <v>189.4</v>
      </c>
      <c r="N2" s="27">
        <v>426.35998499999999</v>
      </c>
      <c r="O2" s="31">
        <v>2</v>
      </c>
      <c r="P2" s="31">
        <v>2</v>
      </c>
      <c r="Q2" s="12">
        <f>K2/M2</f>
        <v>65.99788806758184</v>
      </c>
      <c r="R2" s="12">
        <f>K2/O2</f>
        <v>6250</v>
      </c>
      <c r="S2" s="35">
        <f>K2/O2/43560</f>
        <v>0.14348025711662074</v>
      </c>
      <c r="T2" s="31">
        <v>189.4</v>
      </c>
      <c r="U2" s="5" t="s">
        <v>39</v>
      </c>
      <c r="V2" t="s">
        <v>390</v>
      </c>
      <c r="X2" t="s">
        <v>376</v>
      </c>
      <c r="Y2">
        <v>0</v>
      </c>
      <c r="Z2">
        <v>0</v>
      </c>
      <c r="AA2" s="6" t="s">
        <v>31</v>
      </c>
    </row>
    <row r="3" spans="1:29" x14ac:dyDescent="0.25">
      <c r="A3" t="s">
        <v>318</v>
      </c>
      <c r="B3" t="s">
        <v>319</v>
      </c>
      <c r="C3" s="20">
        <v>44708</v>
      </c>
      <c r="D3" s="12">
        <v>12500</v>
      </c>
      <c r="E3" t="s">
        <v>29</v>
      </c>
      <c r="F3" t="s">
        <v>30</v>
      </c>
      <c r="G3" s="12">
        <v>12500</v>
      </c>
      <c r="H3" s="12">
        <v>3800</v>
      </c>
      <c r="I3" s="16">
        <f>H3/G3*100</f>
        <v>30.4</v>
      </c>
      <c r="J3" s="12">
        <v>0</v>
      </c>
      <c r="K3" s="12">
        <f>G3-0</f>
        <v>12500</v>
      </c>
      <c r="L3" s="12">
        <v>0</v>
      </c>
      <c r="M3" s="24">
        <v>556</v>
      </c>
      <c r="N3" s="27">
        <f>O3*43560/M3</f>
        <v>151.98992805755395</v>
      </c>
      <c r="O3" s="31">
        <v>1.94</v>
      </c>
      <c r="P3" s="31">
        <v>2.36</v>
      </c>
      <c r="Q3" s="12">
        <f>K3/M3</f>
        <v>22.482014388489208</v>
      </c>
      <c r="R3" s="12">
        <f>K3/O3</f>
        <v>6443.2989690721652</v>
      </c>
      <c r="S3" s="35">
        <f>K3/O3/43560</f>
        <v>0.14791779084187706</v>
      </c>
      <c r="T3" s="31">
        <v>0</v>
      </c>
      <c r="U3" s="5" t="s">
        <v>39</v>
      </c>
      <c r="V3" t="s">
        <v>320</v>
      </c>
      <c r="Y3">
        <v>0</v>
      </c>
      <c r="Z3">
        <v>0</v>
      </c>
      <c r="AA3" s="6" t="s">
        <v>31</v>
      </c>
    </row>
    <row r="4" spans="1:29" ht="15.75" thickBot="1" x14ac:dyDescent="0.3">
      <c r="A4" t="s">
        <v>142</v>
      </c>
      <c r="C4" s="20">
        <v>44319</v>
      </c>
      <c r="D4" s="12">
        <v>13000</v>
      </c>
      <c r="E4" t="s">
        <v>29</v>
      </c>
      <c r="F4" t="s">
        <v>32</v>
      </c>
      <c r="G4" s="12">
        <v>13000</v>
      </c>
      <c r="H4" s="12">
        <v>6600</v>
      </c>
      <c r="I4" s="16">
        <f>H4/G4*100</f>
        <v>50.769230769230766</v>
      </c>
      <c r="J4" s="12">
        <v>0</v>
      </c>
      <c r="K4" s="12">
        <f>G4-0</f>
        <v>13000</v>
      </c>
      <c r="L4" s="12">
        <v>0</v>
      </c>
      <c r="M4" s="24">
        <v>330</v>
      </c>
      <c r="N4" s="27">
        <f>O4*43560/M4</f>
        <v>290.40000000000003</v>
      </c>
      <c r="O4" s="48">
        <v>2.2000000000000002</v>
      </c>
      <c r="P4" s="31">
        <v>2.46</v>
      </c>
      <c r="Q4" s="12">
        <f>K4/M4</f>
        <v>39.393939393939391</v>
      </c>
      <c r="R4" s="12">
        <f>K4/O4</f>
        <v>5909.090909090909</v>
      </c>
      <c r="S4" s="35">
        <f>K4/O4/43560</f>
        <v>0.13565406127389598</v>
      </c>
      <c r="T4" s="31">
        <v>165</v>
      </c>
      <c r="U4" s="5" t="s">
        <v>39</v>
      </c>
      <c r="V4" t="s">
        <v>143</v>
      </c>
      <c r="W4" t="s">
        <v>144</v>
      </c>
      <c r="Y4">
        <v>0</v>
      </c>
      <c r="Z4">
        <v>0</v>
      </c>
      <c r="AA4" s="6" t="s">
        <v>31</v>
      </c>
    </row>
    <row r="5" spans="1:29" ht="15.75" thickTop="1" x14ac:dyDescent="0.25">
      <c r="A5" s="7"/>
      <c r="B5" s="7"/>
      <c r="C5" s="21" t="s">
        <v>397</v>
      </c>
      <c r="D5" s="13">
        <f>+SUM(D2:D4)</f>
        <v>38000</v>
      </c>
      <c r="E5" s="7"/>
      <c r="F5" s="7"/>
      <c r="G5" s="13">
        <f>+SUM(G2:G4)</f>
        <v>38000</v>
      </c>
      <c r="H5" s="13">
        <f>+SUM(H2:H4)</f>
        <v>15100</v>
      </c>
      <c r="I5" s="17"/>
      <c r="J5" s="13">
        <f>+SUM(J2:J4)</f>
        <v>10300</v>
      </c>
      <c r="K5" s="13">
        <f>+SUM(K2:K4)</f>
        <v>38000</v>
      </c>
      <c r="L5" s="13">
        <f>+SUM(L2:L4)</f>
        <v>10300</v>
      </c>
      <c r="M5" s="25">
        <f>+SUM(M2:M4)</f>
        <v>1075.4000000000001</v>
      </c>
      <c r="N5" s="28"/>
      <c r="O5" s="32">
        <f>+SUM(O2:O4)</f>
        <v>6.1400000000000006</v>
      </c>
      <c r="P5" s="32">
        <f>+SUM(P2:P4)</f>
        <v>6.8199999999999994</v>
      </c>
      <c r="Q5" s="13"/>
      <c r="R5" s="13"/>
      <c r="S5" s="36"/>
      <c r="T5" s="32"/>
      <c r="U5" s="8"/>
      <c r="V5" s="7"/>
      <c r="W5" s="7"/>
      <c r="X5" s="7"/>
      <c r="Y5" s="7"/>
      <c r="Z5" s="7"/>
      <c r="AA5" s="7"/>
      <c r="AB5" s="7"/>
      <c r="AC5" s="7"/>
    </row>
    <row r="6" spans="1:29" x14ac:dyDescent="0.25">
      <c r="A6" s="41"/>
      <c r="B6" s="41"/>
      <c r="C6" s="42"/>
      <c r="D6" s="43"/>
      <c r="E6" s="41"/>
      <c r="F6" s="41"/>
      <c r="G6" s="43"/>
      <c r="H6" s="43" t="s">
        <v>398</v>
      </c>
      <c r="I6" s="44">
        <f>H5/G5*100</f>
        <v>39.736842105263158</v>
      </c>
      <c r="J6" s="43"/>
      <c r="K6" s="43"/>
      <c r="L6" s="43" t="s">
        <v>399</v>
      </c>
      <c r="M6" s="39"/>
      <c r="N6" s="40"/>
      <c r="O6" s="45" t="s">
        <v>399</v>
      </c>
      <c r="P6" s="45"/>
      <c r="Q6" s="43"/>
      <c r="R6" s="43" t="s">
        <v>399</v>
      </c>
      <c r="S6" s="46"/>
      <c r="T6" s="45"/>
      <c r="U6" s="47"/>
      <c r="V6" s="41"/>
      <c r="W6" s="41"/>
      <c r="X6" s="41"/>
      <c r="Y6" s="41"/>
      <c r="Z6" s="41"/>
      <c r="AA6" s="41"/>
      <c r="AB6" s="41"/>
      <c r="AC6" s="41"/>
    </row>
    <row r="7" spans="1:29" x14ac:dyDescent="0.25">
      <c r="A7" s="9"/>
      <c r="B7" s="9"/>
      <c r="C7" s="22"/>
      <c r="D7" s="14"/>
      <c r="E7" s="9"/>
      <c r="F7" s="9"/>
      <c r="G7" s="14"/>
      <c r="H7" s="14" t="s">
        <v>400</v>
      </c>
      <c r="I7" s="18">
        <f>STDEV(I2:I4)</f>
        <v>10.329361074008338</v>
      </c>
      <c r="J7" s="14"/>
      <c r="K7" s="14"/>
      <c r="L7" s="14" t="s">
        <v>401</v>
      </c>
      <c r="M7" s="38">
        <f>K5/M5</f>
        <v>35.335689045936391</v>
      </c>
      <c r="N7" s="29"/>
      <c r="O7" s="33" t="s">
        <v>402</v>
      </c>
      <c r="P7" s="33">
        <f>K5/O5</f>
        <v>6188.9250814332245</v>
      </c>
      <c r="Q7" s="14"/>
      <c r="R7" s="14" t="s">
        <v>403</v>
      </c>
      <c r="S7" s="37">
        <f>K5/O5/43560</f>
        <v>0.14207816991352673</v>
      </c>
      <c r="T7" s="33"/>
      <c r="U7" s="10"/>
      <c r="V7" s="9"/>
      <c r="W7" s="9"/>
      <c r="X7" s="9"/>
      <c r="Y7" s="9"/>
      <c r="Z7" s="9"/>
      <c r="AA7" s="9"/>
      <c r="AB7" s="9"/>
      <c r="AC7" s="9"/>
    </row>
    <row r="9" spans="1:29" x14ac:dyDescent="0.25">
      <c r="N9" t="s">
        <v>406</v>
      </c>
      <c r="O9" s="61">
        <v>6200</v>
      </c>
      <c r="P9" t="s">
        <v>407</v>
      </c>
    </row>
  </sheetData>
  <conditionalFormatting sqref="A2:AC4">
    <cfRule type="expression" dxfId="23" priority="1" stopIfTrue="1">
      <formula>MOD(ROW(),4)&gt;1</formula>
    </cfRule>
    <cfRule type="expression" dxfId="22" priority="2" stopIfTrue="1">
      <formula>MOD(ROW(),4)&lt;2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35AE7-79DE-4365-A0D1-FEB8602713FB}">
  <dimension ref="A1:AC9"/>
  <sheetViews>
    <sheetView workbookViewId="0">
      <selection activeCell="P10" sqref="P10"/>
    </sheetView>
  </sheetViews>
  <sheetFormatPr defaultRowHeight="15" x14ac:dyDescent="0.25"/>
  <cols>
    <col min="1" max="1" width="15.28515625" bestFit="1" customWidth="1"/>
    <col min="2" max="2" width="14.140625" bestFit="1" customWidth="1"/>
    <col min="3" max="3" width="9.28515625" bestFit="1" customWidth="1"/>
    <col min="4" max="4" width="9.5703125" bestFit="1" customWidth="1"/>
    <col min="5" max="5" width="5.5703125" bestFit="1" customWidth="1"/>
    <col min="6" max="6" width="30.140625" bestFit="1" customWidth="1"/>
    <col min="7" max="7" width="10.14062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4.42578125" bestFit="1" customWidth="1"/>
    <col min="13" max="13" width="11.140625" bestFit="1" customWidth="1"/>
    <col min="14" max="14" width="6.42578125" bestFit="1" customWidth="1"/>
    <col min="15" max="15" width="14.28515625" bestFit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25.28515625" bestFit="1" customWidth="1"/>
    <col min="24" max="24" width="10.42578125" bestFit="1" customWidth="1"/>
    <col min="25" max="25" width="6.85546875" bestFit="1" customWidth="1"/>
    <col min="26" max="26" width="6.42578125" bestFit="1" customWidth="1"/>
    <col min="27" max="27" width="5.42578125" bestFit="1" customWidth="1"/>
    <col min="28" max="29" width="12.42578125" bestFit="1" customWidth="1"/>
  </cols>
  <sheetData>
    <row r="1" spans="1:29" x14ac:dyDescent="0.25">
      <c r="A1" s="1" t="s">
        <v>0</v>
      </c>
      <c r="B1" s="1" t="s">
        <v>1</v>
      </c>
      <c r="C1" s="19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23" t="s">
        <v>12</v>
      </c>
      <c r="N1" s="26" t="s">
        <v>13</v>
      </c>
      <c r="O1" s="30" t="s">
        <v>14</v>
      </c>
      <c r="P1" s="30" t="s">
        <v>15</v>
      </c>
      <c r="Q1" s="11" t="s">
        <v>16</v>
      </c>
      <c r="R1" s="11" t="s">
        <v>17</v>
      </c>
      <c r="S1" s="34" t="s">
        <v>18</v>
      </c>
      <c r="T1" s="30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t="s">
        <v>267</v>
      </c>
      <c r="C2" s="20">
        <v>44757</v>
      </c>
      <c r="D2" s="12">
        <v>24000</v>
      </c>
      <c r="E2" t="s">
        <v>29</v>
      </c>
      <c r="F2" t="s">
        <v>30</v>
      </c>
      <c r="G2" s="12">
        <v>24000</v>
      </c>
      <c r="H2" s="12">
        <v>7500</v>
      </c>
      <c r="I2" s="16">
        <f t="shared" ref="I2:I4" si="0">H2/G2*100</f>
        <v>31.25</v>
      </c>
      <c r="J2" s="12">
        <v>14174</v>
      </c>
      <c r="K2" s="12">
        <f t="shared" ref="K2:K4" si="1">G2-0</f>
        <v>24000</v>
      </c>
      <c r="L2" s="12">
        <v>14174</v>
      </c>
      <c r="M2" s="24">
        <v>206</v>
      </c>
      <c r="N2" s="27">
        <v>672</v>
      </c>
      <c r="O2" s="31">
        <v>3.18</v>
      </c>
      <c r="P2" s="31">
        <v>3.18</v>
      </c>
      <c r="Q2" s="12">
        <f t="shared" ref="Q2:Q4" si="2">K2/M2</f>
        <v>116.50485436893204</v>
      </c>
      <c r="R2" s="12">
        <f t="shared" ref="R2:R4" si="3">K2/O2</f>
        <v>7547.169811320754</v>
      </c>
      <c r="S2" s="35">
        <f t="shared" ref="S2:S4" si="4">K2/O2/43560</f>
        <v>0.17325917840497598</v>
      </c>
      <c r="T2" s="31">
        <v>206</v>
      </c>
      <c r="U2" s="5" t="s">
        <v>39</v>
      </c>
      <c r="V2" t="s">
        <v>268</v>
      </c>
      <c r="X2" t="s">
        <v>44</v>
      </c>
      <c r="Y2">
        <v>0</v>
      </c>
      <c r="Z2">
        <v>0</v>
      </c>
      <c r="AA2" s="6" t="s">
        <v>31</v>
      </c>
    </row>
    <row r="3" spans="1:29" x14ac:dyDescent="0.25">
      <c r="A3" t="s">
        <v>156</v>
      </c>
      <c r="C3" s="20">
        <v>44635</v>
      </c>
      <c r="D3" s="12">
        <v>30000</v>
      </c>
      <c r="E3" t="s">
        <v>157</v>
      </c>
      <c r="F3" t="s">
        <v>30</v>
      </c>
      <c r="G3" s="12">
        <v>30000</v>
      </c>
      <c r="H3" s="12">
        <v>10400</v>
      </c>
      <c r="I3" s="16">
        <f t="shared" si="0"/>
        <v>34.666666666666671</v>
      </c>
      <c r="J3" s="12">
        <v>0</v>
      </c>
      <c r="K3" s="12">
        <f t="shared" si="1"/>
        <v>30000</v>
      </c>
      <c r="L3" s="12">
        <v>0</v>
      </c>
      <c r="M3" s="24">
        <v>308</v>
      </c>
      <c r="N3" s="27">
        <v>585.5</v>
      </c>
      <c r="O3" s="31">
        <v>4.1399999999999997</v>
      </c>
      <c r="P3" s="31">
        <v>4.1399999999999997</v>
      </c>
      <c r="Q3" s="12">
        <f t="shared" si="2"/>
        <v>97.402597402597408</v>
      </c>
      <c r="R3" s="12">
        <f t="shared" si="3"/>
        <v>7246.3768115942039</v>
      </c>
      <c r="S3" s="35">
        <f t="shared" si="4"/>
        <v>0.16635392129463278</v>
      </c>
      <c r="T3" s="31">
        <v>308</v>
      </c>
      <c r="U3" s="5" t="s">
        <v>39</v>
      </c>
      <c r="V3" t="s">
        <v>158</v>
      </c>
      <c r="Y3">
        <v>0</v>
      </c>
      <c r="Z3">
        <v>0</v>
      </c>
      <c r="AA3" s="6" t="s">
        <v>31</v>
      </c>
    </row>
    <row r="4" spans="1:29" ht="15.75" thickBot="1" x14ac:dyDescent="0.3">
      <c r="A4" t="s">
        <v>145</v>
      </c>
      <c r="C4" s="20">
        <v>44679</v>
      </c>
      <c r="D4" s="12">
        <v>15000</v>
      </c>
      <c r="E4" t="s">
        <v>29</v>
      </c>
      <c r="F4" t="s">
        <v>30</v>
      </c>
      <c r="G4" s="12">
        <v>15000</v>
      </c>
      <c r="H4" s="12">
        <v>7000</v>
      </c>
      <c r="I4" s="16">
        <f t="shared" si="0"/>
        <v>46.666666666666664</v>
      </c>
      <c r="J4" s="12">
        <v>21241</v>
      </c>
      <c r="K4" s="12">
        <f t="shared" si="1"/>
        <v>15000</v>
      </c>
      <c r="L4" s="12">
        <v>21241</v>
      </c>
      <c r="M4" s="24">
        <v>330</v>
      </c>
      <c r="N4" s="27">
        <f>O4*43560/M4</f>
        <v>617.76</v>
      </c>
      <c r="O4" s="31">
        <v>4.68</v>
      </c>
      <c r="P4" s="31">
        <v>4.93</v>
      </c>
      <c r="Q4" s="12">
        <f t="shared" si="2"/>
        <v>45.454545454545453</v>
      </c>
      <c r="R4" s="12">
        <f t="shared" si="3"/>
        <v>3205.1282051282055</v>
      </c>
      <c r="S4" s="35">
        <f t="shared" si="4"/>
        <v>7.3579619034164503E-2</v>
      </c>
      <c r="T4" s="31">
        <v>0</v>
      </c>
      <c r="U4" s="5" t="s">
        <v>39</v>
      </c>
      <c r="V4" t="s">
        <v>146</v>
      </c>
      <c r="X4" t="s">
        <v>44</v>
      </c>
      <c r="Y4">
        <v>0</v>
      </c>
      <c r="Z4">
        <v>0</v>
      </c>
      <c r="AA4" s="6" t="s">
        <v>31</v>
      </c>
    </row>
    <row r="5" spans="1:29" ht="15.75" thickTop="1" x14ac:dyDescent="0.25">
      <c r="A5" s="7"/>
      <c r="B5" s="7"/>
      <c r="C5" s="21" t="s">
        <v>397</v>
      </c>
      <c r="D5" s="13">
        <f>+SUM(D2:D4)</f>
        <v>69000</v>
      </c>
      <c r="E5" s="7"/>
      <c r="F5" s="7"/>
      <c r="G5" s="13">
        <f>+SUM(G2:G4)</f>
        <v>69000</v>
      </c>
      <c r="H5" s="13">
        <f>+SUM(H2:H4)</f>
        <v>24900</v>
      </c>
      <c r="I5" s="17"/>
      <c r="J5" s="13">
        <f>+SUM(J2:J4)</f>
        <v>35415</v>
      </c>
      <c r="K5" s="13">
        <f>+SUM(K2:K4)</f>
        <v>69000</v>
      </c>
      <c r="L5" s="13">
        <f>+SUM(L2:L4)</f>
        <v>35415</v>
      </c>
      <c r="M5" s="25">
        <f>+SUM(M2:M4)</f>
        <v>844</v>
      </c>
      <c r="N5" s="28"/>
      <c r="O5" s="32">
        <f>+SUM(O2:O4)</f>
        <v>12</v>
      </c>
      <c r="P5" s="32">
        <f>+SUM(P2:P4)</f>
        <v>12.25</v>
      </c>
      <c r="Q5" s="13"/>
      <c r="R5" s="13"/>
      <c r="S5" s="36"/>
      <c r="T5" s="32"/>
      <c r="U5" s="8"/>
      <c r="V5" s="7"/>
      <c r="W5" s="7"/>
      <c r="X5" s="7"/>
      <c r="Y5" s="7"/>
      <c r="Z5" s="7"/>
      <c r="AA5" s="7"/>
      <c r="AB5" s="7"/>
      <c r="AC5" s="7"/>
    </row>
    <row r="6" spans="1:29" x14ac:dyDescent="0.25">
      <c r="A6" s="41"/>
      <c r="B6" s="41"/>
      <c r="C6" s="42"/>
      <c r="D6" s="43"/>
      <c r="E6" s="41"/>
      <c r="F6" s="41"/>
      <c r="G6" s="43"/>
      <c r="H6" s="43" t="s">
        <v>398</v>
      </c>
      <c r="I6" s="44">
        <f>H5/G5*100</f>
        <v>36.086956521739133</v>
      </c>
      <c r="J6" s="43"/>
      <c r="K6" s="43"/>
      <c r="L6" s="43" t="s">
        <v>399</v>
      </c>
      <c r="M6" s="39"/>
      <c r="N6" s="40"/>
      <c r="O6" s="45" t="s">
        <v>399</v>
      </c>
      <c r="P6" s="45"/>
      <c r="Q6" s="43"/>
      <c r="R6" s="43" t="s">
        <v>399</v>
      </c>
      <c r="S6" s="46"/>
      <c r="T6" s="45"/>
      <c r="U6" s="47"/>
      <c r="V6" s="41"/>
      <c r="W6" s="41"/>
      <c r="X6" s="41"/>
      <c r="Y6" s="41"/>
      <c r="Z6" s="41"/>
      <c r="AA6" s="41"/>
      <c r="AB6" s="41"/>
      <c r="AC6" s="41"/>
    </row>
    <row r="7" spans="1:29" x14ac:dyDescent="0.25">
      <c r="A7" s="9"/>
      <c r="B7" s="9"/>
      <c r="C7" s="22"/>
      <c r="D7" s="14"/>
      <c r="E7" s="9"/>
      <c r="F7" s="9"/>
      <c r="G7" s="14"/>
      <c r="H7" s="14" t="s">
        <v>400</v>
      </c>
      <c r="I7" s="18">
        <f>STDEV(I2:I4)</f>
        <v>8.0967814821921671</v>
      </c>
      <c r="J7" s="14"/>
      <c r="K7" s="14"/>
      <c r="L7" s="14" t="s">
        <v>401</v>
      </c>
      <c r="M7" s="38">
        <f>K5/M5</f>
        <v>81.753554502369667</v>
      </c>
      <c r="N7" s="29"/>
      <c r="O7" s="33" t="s">
        <v>402</v>
      </c>
      <c r="P7" s="33">
        <f>K5/O5</f>
        <v>5750</v>
      </c>
      <c r="Q7" s="14"/>
      <c r="R7" s="14" t="s">
        <v>403</v>
      </c>
      <c r="S7" s="37">
        <f>K5/O5/43560</f>
        <v>0.13200183654729108</v>
      </c>
      <c r="T7" s="33"/>
      <c r="U7" s="10"/>
      <c r="V7" s="9"/>
      <c r="W7" s="9"/>
      <c r="X7" s="9"/>
      <c r="Y7" s="9"/>
      <c r="Z7" s="9"/>
      <c r="AA7" s="9"/>
      <c r="AB7" s="9"/>
      <c r="AC7" s="9"/>
    </row>
    <row r="9" spans="1:29" x14ac:dyDescent="0.25">
      <c r="O9" t="s">
        <v>406</v>
      </c>
      <c r="P9" s="61">
        <v>5750</v>
      </c>
      <c r="Q9" t="s">
        <v>405</v>
      </c>
    </row>
  </sheetData>
  <conditionalFormatting sqref="A2:AC4">
    <cfRule type="expression" dxfId="21" priority="1" stopIfTrue="1">
      <formula>MOD(ROW(),4)&gt;1</formula>
    </cfRule>
    <cfRule type="expression" dxfId="20" priority="2" stopIfTrue="1">
      <formula>MOD(ROW(),4)&lt;2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471CC-918D-4AE3-981A-D7BB1428A785}">
  <dimension ref="A1:AC9"/>
  <sheetViews>
    <sheetView workbookViewId="0">
      <selection activeCell="P10" sqref="P10"/>
    </sheetView>
  </sheetViews>
  <sheetFormatPr defaultRowHeight="15" x14ac:dyDescent="0.25"/>
  <cols>
    <col min="1" max="1" width="15.28515625" bestFit="1" customWidth="1"/>
    <col min="2" max="2" width="19.28515625" bestFit="1" customWidth="1"/>
    <col min="3" max="3" width="9.28515625" bestFit="1" customWidth="1"/>
    <col min="4" max="4" width="9.5703125" bestFit="1" customWidth="1"/>
    <col min="5" max="5" width="5.5703125" bestFit="1" customWidth="1"/>
    <col min="6" max="6" width="30.140625" bestFit="1" customWidth="1"/>
    <col min="7" max="7" width="10.14062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4.42578125" bestFit="1" customWidth="1"/>
    <col min="13" max="13" width="11.140625" bestFit="1" customWidth="1"/>
    <col min="14" max="14" width="7.28515625" bestFit="1" customWidth="1"/>
    <col min="15" max="15" width="14.28515625" bestFit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38.28515625" bestFit="1" customWidth="1"/>
    <col min="24" max="24" width="12.85546875" bestFit="1" customWidth="1"/>
    <col min="25" max="25" width="6.85546875" bestFit="1" customWidth="1"/>
    <col min="26" max="26" width="6.42578125" bestFit="1" customWidth="1"/>
    <col min="27" max="27" width="5.42578125" bestFit="1" customWidth="1"/>
    <col min="28" max="29" width="12.42578125" bestFit="1" customWidth="1"/>
  </cols>
  <sheetData>
    <row r="1" spans="1:29" x14ac:dyDescent="0.25">
      <c r="A1" s="1" t="s">
        <v>0</v>
      </c>
      <c r="B1" s="1" t="s">
        <v>1</v>
      </c>
      <c r="C1" s="19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23" t="s">
        <v>12</v>
      </c>
      <c r="N1" s="26" t="s">
        <v>13</v>
      </c>
      <c r="O1" s="30" t="s">
        <v>14</v>
      </c>
      <c r="P1" s="30" t="s">
        <v>15</v>
      </c>
      <c r="Q1" s="11" t="s">
        <v>16</v>
      </c>
      <c r="R1" s="11" t="s">
        <v>17</v>
      </c>
      <c r="S1" s="34" t="s">
        <v>18</v>
      </c>
      <c r="T1" s="30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t="s">
        <v>193</v>
      </c>
      <c r="C2" s="20">
        <v>44370</v>
      </c>
      <c r="D2" s="12">
        <v>12000</v>
      </c>
      <c r="E2" t="s">
        <v>29</v>
      </c>
      <c r="F2" t="s">
        <v>30</v>
      </c>
      <c r="G2" s="12">
        <v>12000</v>
      </c>
      <c r="H2" s="12">
        <v>6000</v>
      </c>
      <c r="I2" s="16">
        <f t="shared" ref="I2:I4" si="0">H2/G2*100</f>
        <v>50</v>
      </c>
      <c r="J2" s="12">
        <v>0</v>
      </c>
      <c r="K2" s="12">
        <f t="shared" ref="K2:K4" si="1">G2-0</f>
        <v>12000</v>
      </c>
      <c r="L2" s="12">
        <v>0</v>
      </c>
      <c r="M2" s="24">
        <v>166</v>
      </c>
      <c r="N2" s="27">
        <v>1312</v>
      </c>
      <c r="O2" s="31">
        <v>5</v>
      </c>
      <c r="P2" s="31">
        <v>5</v>
      </c>
      <c r="Q2" s="12">
        <f t="shared" ref="Q2:Q4" si="2">K2/M2</f>
        <v>72.289156626506028</v>
      </c>
      <c r="R2" s="12">
        <f t="shared" ref="R2:R4" si="3">K2/O2</f>
        <v>2400</v>
      </c>
      <c r="S2" s="35">
        <f t="shared" ref="S2:S4" si="4">K2/O2/43560</f>
        <v>5.5096418732782371E-2</v>
      </c>
      <c r="T2" s="31">
        <v>166</v>
      </c>
      <c r="U2" s="5" t="s">
        <v>39</v>
      </c>
      <c r="V2" t="s">
        <v>194</v>
      </c>
      <c r="Y2">
        <v>0</v>
      </c>
      <c r="Z2">
        <v>0</v>
      </c>
      <c r="AA2" s="6" t="s">
        <v>31</v>
      </c>
    </row>
    <row r="3" spans="1:29" x14ac:dyDescent="0.25">
      <c r="A3" t="s">
        <v>37</v>
      </c>
      <c r="B3" t="s">
        <v>38</v>
      </c>
      <c r="C3" s="20">
        <v>44713</v>
      </c>
      <c r="D3" s="12">
        <v>27000</v>
      </c>
      <c r="E3" t="s">
        <v>29</v>
      </c>
      <c r="F3" t="s">
        <v>32</v>
      </c>
      <c r="G3" s="12">
        <v>27000</v>
      </c>
      <c r="H3" s="12">
        <v>8600</v>
      </c>
      <c r="I3" s="16">
        <f t="shared" si="0"/>
        <v>31.851851851851855</v>
      </c>
      <c r="J3" s="12">
        <v>0</v>
      </c>
      <c r="K3" s="12">
        <f t="shared" si="1"/>
        <v>27000</v>
      </c>
      <c r="L3" s="12">
        <v>0</v>
      </c>
      <c r="M3" s="24">
        <v>328</v>
      </c>
      <c r="N3" s="27">
        <f>O3*43560/M3</f>
        <v>657.38414634146341</v>
      </c>
      <c r="O3" s="48">
        <v>4.95</v>
      </c>
      <c r="P3" s="31">
        <v>5.19</v>
      </c>
      <c r="Q3" s="12">
        <f t="shared" si="2"/>
        <v>82.317073170731703</v>
      </c>
      <c r="R3" s="12">
        <f t="shared" si="3"/>
        <v>5454.545454545454</v>
      </c>
      <c r="S3" s="35">
        <f t="shared" si="4"/>
        <v>0.12521913348359628</v>
      </c>
      <c r="T3" s="31">
        <v>328</v>
      </c>
      <c r="U3" s="5" t="s">
        <v>39</v>
      </c>
      <c r="V3" t="s">
        <v>40</v>
      </c>
      <c r="W3" t="s">
        <v>41</v>
      </c>
      <c r="Y3">
        <v>0</v>
      </c>
      <c r="Z3">
        <v>0</v>
      </c>
      <c r="AA3" s="6" t="s">
        <v>31</v>
      </c>
    </row>
    <row r="4" spans="1:29" ht="15.75" thickBot="1" x14ac:dyDescent="0.3">
      <c r="A4" t="s">
        <v>126</v>
      </c>
      <c r="C4" s="20">
        <v>44337</v>
      </c>
      <c r="D4" s="12">
        <v>34000</v>
      </c>
      <c r="E4" t="s">
        <v>29</v>
      </c>
      <c r="F4" t="s">
        <v>32</v>
      </c>
      <c r="G4" s="12">
        <v>34000</v>
      </c>
      <c r="H4" s="12">
        <v>14800</v>
      </c>
      <c r="I4" s="16">
        <f t="shared" si="0"/>
        <v>43.529411764705884</v>
      </c>
      <c r="J4" s="12">
        <v>0</v>
      </c>
      <c r="K4" s="12">
        <f t="shared" si="1"/>
        <v>34000</v>
      </c>
      <c r="L4" s="12">
        <v>0</v>
      </c>
      <c r="M4" s="24">
        <v>600</v>
      </c>
      <c r="N4" s="27">
        <f>O4*43560/M4</f>
        <v>316.536</v>
      </c>
      <c r="O4" s="48">
        <v>4.3600000000000003</v>
      </c>
      <c r="P4" s="31">
        <v>5.4</v>
      </c>
      <c r="Q4" s="12">
        <f t="shared" si="2"/>
        <v>56.666666666666664</v>
      </c>
      <c r="R4" s="12">
        <f t="shared" si="3"/>
        <v>7798.1651376146783</v>
      </c>
      <c r="S4" s="35">
        <f t="shared" si="4"/>
        <v>0.17902123823725158</v>
      </c>
      <c r="T4" s="31">
        <v>600</v>
      </c>
      <c r="U4" s="5" t="s">
        <v>39</v>
      </c>
      <c r="V4" t="s">
        <v>127</v>
      </c>
      <c r="W4" t="s">
        <v>128</v>
      </c>
      <c r="Y4">
        <v>0</v>
      </c>
      <c r="Z4">
        <v>0</v>
      </c>
      <c r="AA4" s="6" t="s">
        <v>31</v>
      </c>
    </row>
    <row r="5" spans="1:29" ht="15.75" thickTop="1" x14ac:dyDescent="0.25">
      <c r="A5" s="7"/>
      <c r="B5" s="7"/>
      <c r="C5" s="21" t="s">
        <v>397</v>
      </c>
      <c r="D5" s="13">
        <f>+SUM(D2:D4)</f>
        <v>73000</v>
      </c>
      <c r="E5" s="7"/>
      <c r="F5" s="7"/>
      <c r="G5" s="13">
        <f>+SUM(G2:G4)</f>
        <v>73000</v>
      </c>
      <c r="H5" s="13">
        <f>+SUM(H2:H4)</f>
        <v>29400</v>
      </c>
      <c r="I5" s="17"/>
      <c r="J5" s="13">
        <f>+SUM(J2:J4)</f>
        <v>0</v>
      </c>
      <c r="K5" s="13">
        <f>+SUM(K2:K4)</f>
        <v>73000</v>
      </c>
      <c r="L5" s="13">
        <f>+SUM(L2:L4)</f>
        <v>0</v>
      </c>
      <c r="M5" s="25">
        <f>+SUM(M2:M4)</f>
        <v>1094</v>
      </c>
      <c r="N5" s="28"/>
      <c r="O5" s="32">
        <f>+SUM(O2:O4)</f>
        <v>14.309999999999999</v>
      </c>
      <c r="P5" s="32">
        <f>+SUM(P2:P4)</f>
        <v>15.590000000000002</v>
      </c>
      <c r="Q5" s="13"/>
      <c r="R5" s="13"/>
      <c r="S5" s="36"/>
      <c r="T5" s="32"/>
      <c r="U5" s="8"/>
      <c r="V5" s="7"/>
      <c r="W5" s="7"/>
      <c r="X5" s="7"/>
      <c r="Y5" s="7"/>
      <c r="Z5" s="7"/>
      <c r="AA5" s="7"/>
      <c r="AB5" s="7"/>
      <c r="AC5" s="7"/>
    </row>
    <row r="6" spans="1:29" x14ac:dyDescent="0.25">
      <c r="A6" s="41"/>
      <c r="B6" s="41"/>
      <c r="C6" s="42"/>
      <c r="D6" s="43"/>
      <c r="E6" s="41"/>
      <c r="F6" s="41"/>
      <c r="G6" s="43"/>
      <c r="H6" s="43" t="s">
        <v>398</v>
      </c>
      <c r="I6" s="44">
        <f>H5/G5*100</f>
        <v>40.273972602739725</v>
      </c>
      <c r="J6" s="43"/>
      <c r="K6" s="43"/>
      <c r="L6" s="43" t="s">
        <v>399</v>
      </c>
      <c r="M6" s="39"/>
      <c r="N6" s="40"/>
      <c r="O6" s="45" t="s">
        <v>399</v>
      </c>
      <c r="P6" s="45"/>
      <c r="Q6" s="43"/>
      <c r="R6" s="43" t="s">
        <v>399</v>
      </c>
      <c r="S6" s="46"/>
      <c r="T6" s="45"/>
      <c r="U6" s="47"/>
      <c r="V6" s="41"/>
      <c r="W6" s="41"/>
      <c r="X6" s="41"/>
      <c r="Y6" s="41"/>
      <c r="Z6" s="41"/>
      <c r="AA6" s="41"/>
      <c r="AB6" s="41"/>
      <c r="AC6" s="41"/>
    </row>
    <row r="7" spans="1:29" x14ac:dyDescent="0.25">
      <c r="A7" s="9"/>
      <c r="B7" s="9"/>
      <c r="C7" s="22"/>
      <c r="D7" s="14"/>
      <c r="E7" s="9"/>
      <c r="F7" s="9"/>
      <c r="G7" s="14"/>
      <c r="H7" s="14" t="s">
        <v>400</v>
      </c>
      <c r="I7" s="18">
        <f>STDEV(I2:I4)</f>
        <v>9.1977279697774303</v>
      </c>
      <c r="J7" s="14"/>
      <c r="K7" s="14"/>
      <c r="L7" s="14" t="s">
        <v>401</v>
      </c>
      <c r="M7" s="38">
        <f>K5/M5</f>
        <v>66.727605118829985</v>
      </c>
      <c r="N7" s="29"/>
      <c r="O7" s="33" t="s">
        <v>402</v>
      </c>
      <c r="P7" s="33">
        <f>K5/O5</f>
        <v>5101.3277428371775</v>
      </c>
      <c r="Q7" s="14"/>
      <c r="R7" s="14" t="s">
        <v>403</v>
      </c>
      <c r="S7" s="37">
        <f>K5/O5/43560</f>
        <v>0.11711037058854862</v>
      </c>
      <c r="T7" s="33"/>
      <c r="U7" s="10"/>
      <c r="V7" s="9"/>
      <c r="W7" s="9"/>
      <c r="X7" s="9"/>
      <c r="Y7" s="9"/>
      <c r="Z7" s="9"/>
      <c r="AA7" s="9"/>
      <c r="AB7" s="9"/>
      <c r="AC7" s="9"/>
    </row>
    <row r="9" spans="1:29" x14ac:dyDescent="0.25">
      <c r="O9" t="s">
        <v>406</v>
      </c>
      <c r="P9" s="61">
        <v>5100</v>
      </c>
      <c r="Q9" t="s">
        <v>405</v>
      </c>
    </row>
  </sheetData>
  <conditionalFormatting sqref="A2:AC4">
    <cfRule type="expression" dxfId="19" priority="1" stopIfTrue="1">
      <formula>MOD(ROW(),4)&gt;1</formula>
    </cfRule>
    <cfRule type="expression" dxfId="18" priority="2" stopIfTrue="1">
      <formula>MOD(ROW(),4)&lt;2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C2791-6176-4283-9615-50E10D5EFAF9}">
  <dimension ref="A1:AC10"/>
  <sheetViews>
    <sheetView workbookViewId="0">
      <selection activeCell="P11" sqref="P11"/>
    </sheetView>
  </sheetViews>
  <sheetFormatPr defaultRowHeight="15" x14ac:dyDescent="0.25"/>
  <cols>
    <col min="1" max="1" width="15.28515625" bestFit="1" customWidth="1"/>
    <col min="2" max="2" width="18" bestFit="1" customWidth="1"/>
    <col min="3" max="3" width="9.28515625" bestFit="1" customWidth="1"/>
    <col min="4" max="4" width="9.5703125" bestFit="1" customWidth="1"/>
    <col min="5" max="5" width="5.5703125" bestFit="1" customWidth="1"/>
    <col min="6" max="6" width="16.7109375" bestFit="1" customWidth="1"/>
    <col min="7" max="7" width="10.14062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4.42578125" bestFit="1" customWidth="1"/>
    <col min="13" max="13" width="11.140625" bestFit="1" customWidth="1"/>
    <col min="14" max="14" width="6.42578125" bestFit="1" customWidth="1"/>
    <col min="15" max="15" width="14.28515625" bestFit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19.42578125" bestFit="1" customWidth="1"/>
    <col min="24" max="24" width="13.28515625" bestFit="1" customWidth="1"/>
    <col min="25" max="25" width="6.85546875" bestFit="1" customWidth="1"/>
    <col min="26" max="26" width="6.42578125" bestFit="1" customWidth="1"/>
    <col min="27" max="27" width="5.42578125" bestFit="1" customWidth="1"/>
    <col min="28" max="29" width="12.42578125" bestFit="1" customWidth="1"/>
  </cols>
  <sheetData>
    <row r="1" spans="1:29" x14ac:dyDescent="0.25">
      <c r="A1" s="1" t="s">
        <v>0</v>
      </c>
      <c r="B1" s="1" t="s">
        <v>1</v>
      </c>
      <c r="C1" s="19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23" t="s">
        <v>12</v>
      </c>
      <c r="N1" s="26" t="s">
        <v>13</v>
      </c>
      <c r="O1" s="30" t="s">
        <v>14</v>
      </c>
      <c r="P1" s="30" t="s">
        <v>15</v>
      </c>
      <c r="Q1" s="11" t="s">
        <v>16</v>
      </c>
      <c r="R1" s="11" t="s">
        <v>17</v>
      </c>
      <c r="S1" s="34" t="s">
        <v>18</v>
      </c>
      <c r="T1" s="30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t="s">
        <v>95</v>
      </c>
      <c r="C2" s="20">
        <v>44939</v>
      </c>
      <c r="D2" s="12">
        <v>25000</v>
      </c>
      <c r="E2" t="s">
        <v>29</v>
      </c>
      <c r="F2" t="s">
        <v>30</v>
      </c>
      <c r="G2" s="12">
        <v>25000</v>
      </c>
      <c r="H2" s="12">
        <v>10300</v>
      </c>
      <c r="I2" s="16">
        <f>H2/G2*100</f>
        <v>41.199999999999996</v>
      </c>
      <c r="J2" s="12">
        <v>28891</v>
      </c>
      <c r="K2" s="12">
        <f>G2-0</f>
        <v>25000</v>
      </c>
      <c r="L2" s="12">
        <v>28891</v>
      </c>
      <c r="M2" s="24">
        <v>750</v>
      </c>
      <c r="N2" s="27">
        <f>O2*43560/M2</f>
        <v>432.11520000000002</v>
      </c>
      <c r="O2" s="31">
        <v>7.44</v>
      </c>
      <c r="P2" s="31">
        <v>7.44</v>
      </c>
      <c r="Q2" s="12">
        <f>K2/M2</f>
        <v>33.333333333333336</v>
      </c>
      <c r="R2" s="12">
        <f>K2/O2</f>
        <v>3360.2150537634407</v>
      </c>
      <c r="S2" s="35">
        <f>K2/O2/43560</f>
        <v>7.7139923180978898E-2</v>
      </c>
      <c r="T2" s="31">
        <v>0</v>
      </c>
      <c r="U2" s="5" t="s">
        <v>39</v>
      </c>
      <c r="V2" t="s">
        <v>96</v>
      </c>
      <c r="X2" t="s">
        <v>44</v>
      </c>
      <c r="Y2">
        <v>0</v>
      </c>
      <c r="Z2">
        <v>0</v>
      </c>
      <c r="AA2" s="6" t="s">
        <v>31</v>
      </c>
    </row>
    <row r="3" spans="1:29" x14ac:dyDescent="0.25">
      <c r="A3" t="s">
        <v>64</v>
      </c>
      <c r="C3" s="20">
        <v>44860</v>
      </c>
      <c r="D3" s="12">
        <v>54500</v>
      </c>
      <c r="E3" t="s">
        <v>29</v>
      </c>
      <c r="F3" t="s">
        <v>30</v>
      </c>
      <c r="G3" s="12">
        <v>54500</v>
      </c>
      <c r="H3" s="12">
        <v>30800</v>
      </c>
      <c r="I3" s="16">
        <f>H3/G3*100</f>
        <v>56.513761467889914</v>
      </c>
      <c r="J3" s="12">
        <v>25946</v>
      </c>
      <c r="K3" s="12">
        <f>G3-0</f>
        <v>54500</v>
      </c>
      <c r="L3" s="12">
        <v>25946</v>
      </c>
      <c r="M3" s="24">
        <v>741</v>
      </c>
      <c r="N3" s="27">
        <f>O3*43560/M3</f>
        <v>380.9295546558705</v>
      </c>
      <c r="O3" s="31">
        <v>6.48</v>
      </c>
      <c r="P3" s="31">
        <v>8.18</v>
      </c>
      <c r="Q3" s="12">
        <f>K3/M3</f>
        <v>73.549257759784069</v>
      </c>
      <c r="R3" s="12">
        <f>K3/O3</f>
        <v>8410.4938271604933</v>
      </c>
      <c r="S3" s="35">
        <f>K3/O3/43560</f>
        <v>0.19307837068779829</v>
      </c>
      <c r="T3" s="31">
        <v>0</v>
      </c>
      <c r="U3" s="5" t="s">
        <v>39</v>
      </c>
      <c r="V3" t="s">
        <v>65</v>
      </c>
      <c r="X3" t="s">
        <v>44</v>
      </c>
      <c r="Y3">
        <v>0</v>
      </c>
      <c r="Z3">
        <v>0</v>
      </c>
      <c r="AA3" s="6" t="s">
        <v>31</v>
      </c>
    </row>
    <row r="4" spans="1:29" x14ac:dyDescent="0.25">
      <c r="A4" t="s">
        <v>48</v>
      </c>
      <c r="B4" t="s">
        <v>49</v>
      </c>
      <c r="C4" s="20">
        <v>44792</v>
      </c>
      <c r="D4" s="12">
        <v>40000</v>
      </c>
      <c r="E4" t="s">
        <v>29</v>
      </c>
      <c r="F4" t="s">
        <v>30</v>
      </c>
      <c r="G4" s="12">
        <v>40000</v>
      </c>
      <c r="H4" s="12">
        <v>12500</v>
      </c>
      <c r="I4" s="16">
        <f>H4/G4*100</f>
        <v>31.25</v>
      </c>
      <c r="J4" s="12">
        <v>17784</v>
      </c>
      <c r="K4" s="12">
        <f>G4-0</f>
        <v>40000</v>
      </c>
      <c r="L4" s="12">
        <v>17784</v>
      </c>
      <c r="M4" s="24">
        <v>485</v>
      </c>
      <c r="N4" s="27">
        <f>O4*43560/M4</f>
        <v>840.66309278350514</v>
      </c>
      <c r="O4" s="31">
        <v>9.36</v>
      </c>
      <c r="P4" s="31">
        <v>9.7200000000000006</v>
      </c>
      <c r="Q4" s="12">
        <f>K4/M4</f>
        <v>82.474226804123717</v>
      </c>
      <c r="R4" s="12">
        <f>K4/O4</f>
        <v>4273.5042735042734</v>
      </c>
      <c r="S4" s="35">
        <f>K4/O4/43560</f>
        <v>9.810615871221931E-2</v>
      </c>
      <c r="T4" s="31">
        <v>0</v>
      </c>
      <c r="U4" s="5" t="s">
        <v>39</v>
      </c>
      <c r="V4" t="s">
        <v>50</v>
      </c>
      <c r="X4" t="s">
        <v>51</v>
      </c>
      <c r="Y4">
        <v>0</v>
      </c>
      <c r="Z4">
        <v>0</v>
      </c>
      <c r="AA4" s="6" t="s">
        <v>52</v>
      </c>
    </row>
    <row r="5" spans="1:29" ht="15.75" thickBot="1" x14ac:dyDescent="0.3">
      <c r="C5" s="20"/>
      <c r="D5" s="12"/>
      <c r="G5" s="12"/>
      <c r="H5" s="12"/>
      <c r="I5" s="16"/>
      <c r="J5" s="12"/>
      <c r="K5" s="12"/>
      <c r="L5" s="12"/>
      <c r="M5" s="24"/>
      <c r="N5" s="27"/>
      <c r="O5" s="31"/>
      <c r="P5" s="31"/>
      <c r="Q5" s="12"/>
      <c r="R5" s="12"/>
      <c r="S5" s="35"/>
      <c r="T5" s="31"/>
      <c r="U5" s="5"/>
      <c r="AA5" s="6"/>
    </row>
    <row r="6" spans="1:29" ht="15.75" thickTop="1" x14ac:dyDescent="0.25">
      <c r="A6" s="7"/>
      <c r="B6" s="7"/>
      <c r="C6" s="21" t="s">
        <v>397</v>
      </c>
      <c r="D6" s="13">
        <f>+SUM(D2:D5)</f>
        <v>119500</v>
      </c>
      <c r="E6" s="7"/>
      <c r="F6" s="7"/>
      <c r="G6" s="13">
        <f>+SUM(G2:G5)</f>
        <v>119500</v>
      </c>
      <c r="H6" s="13">
        <f>+SUM(H2:H5)</f>
        <v>53600</v>
      </c>
      <c r="I6" s="17"/>
      <c r="J6" s="13">
        <f>+SUM(J2:J5)</f>
        <v>72621</v>
      </c>
      <c r="K6" s="13">
        <f>+SUM(K2:K5)</f>
        <v>119500</v>
      </c>
      <c r="L6" s="13">
        <f>+SUM(L2:L5)</f>
        <v>72621</v>
      </c>
      <c r="M6" s="25">
        <f>+SUM(M2:M5)</f>
        <v>1976</v>
      </c>
      <c r="N6" s="28"/>
      <c r="O6" s="32">
        <f>+SUM(O2:O5)</f>
        <v>23.28</v>
      </c>
      <c r="P6" s="32">
        <f>+SUM(P2:P5)</f>
        <v>25.340000000000003</v>
      </c>
      <c r="Q6" s="13"/>
      <c r="R6" s="13"/>
      <c r="S6" s="36"/>
      <c r="T6" s="32"/>
      <c r="U6" s="8"/>
      <c r="V6" s="7"/>
      <c r="W6" s="7"/>
      <c r="X6" s="7"/>
      <c r="Y6" s="7"/>
      <c r="Z6" s="7"/>
      <c r="AA6" s="7"/>
      <c r="AB6" s="7"/>
      <c r="AC6" s="7"/>
    </row>
    <row r="7" spans="1:29" x14ac:dyDescent="0.25">
      <c r="A7" s="41"/>
      <c r="B7" s="41"/>
      <c r="C7" s="42"/>
      <c r="D7" s="43"/>
      <c r="E7" s="41"/>
      <c r="F7" s="41"/>
      <c r="G7" s="43"/>
      <c r="H7" s="43" t="s">
        <v>398</v>
      </c>
      <c r="I7" s="44">
        <f>H6/G6*100</f>
        <v>44.853556485355654</v>
      </c>
      <c r="J7" s="43"/>
      <c r="K7" s="43"/>
      <c r="L7" s="43" t="s">
        <v>399</v>
      </c>
      <c r="M7" s="39"/>
      <c r="N7" s="40"/>
      <c r="O7" s="45" t="s">
        <v>399</v>
      </c>
      <c r="P7" s="45"/>
      <c r="Q7" s="43"/>
      <c r="R7" s="43" t="s">
        <v>399</v>
      </c>
      <c r="S7" s="46"/>
      <c r="T7" s="45"/>
      <c r="U7" s="47"/>
      <c r="V7" s="41"/>
      <c r="W7" s="41"/>
      <c r="X7" s="41"/>
      <c r="Y7" s="41"/>
      <c r="Z7" s="41"/>
      <c r="AA7" s="41"/>
      <c r="AB7" s="41"/>
      <c r="AC7" s="41"/>
    </row>
    <row r="8" spans="1:29" x14ac:dyDescent="0.25">
      <c r="A8" s="9"/>
      <c r="B8" s="9"/>
      <c r="C8" s="22"/>
      <c r="D8" s="14"/>
      <c r="E8" s="9"/>
      <c r="F8" s="9"/>
      <c r="G8" s="14"/>
      <c r="H8" s="14" t="s">
        <v>400</v>
      </c>
      <c r="I8" s="18">
        <f>STDEV(I2:I5)</f>
        <v>12.726425485329498</v>
      </c>
      <c r="J8" s="14"/>
      <c r="K8" s="14"/>
      <c r="L8" s="14" t="s">
        <v>401</v>
      </c>
      <c r="M8" s="38">
        <f>K6/M6</f>
        <v>60.47570850202429</v>
      </c>
      <c r="N8" s="29"/>
      <c r="O8" s="33" t="s">
        <v>402</v>
      </c>
      <c r="P8" s="33">
        <f>K6/O6</f>
        <v>5133.161512027491</v>
      </c>
      <c r="Q8" s="14"/>
      <c r="R8" s="14" t="s">
        <v>403</v>
      </c>
      <c r="S8" s="37">
        <f>K6/O6/43560</f>
        <v>0.11784117337069538</v>
      </c>
      <c r="T8" s="33"/>
      <c r="U8" s="10"/>
      <c r="V8" s="9"/>
      <c r="W8" s="9"/>
      <c r="X8" s="9"/>
      <c r="Y8" s="9"/>
      <c r="Z8" s="9"/>
      <c r="AA8" s="9"/>
      <c r="AB8" s="9"/>
      <c r="AC8" s="9"/>
    </row>
    <row r="10" spans="1:29" x14ac:dyDescent="0.25">
      <c r="O10" t="s">
        <v>406</v>
      </c>
      <c r="P10" s="61">
        <v>5100</v>
      </c>
      <c r="Q10" t="s">
        <v>405</v>
      </c>
    </row>
  </sheetData>
  <conditionalFormatting sqref="A2:AC5">
    <cfRule type="expression" dxfId="17" priority="1" stopIfTrue="1">
      <formula>MOD(ROW(),4)&gt;1</formula>
    </cfRule>
    <cfRule type="expression" dxfId="16" priority="2" stopIfTrue="1">
      <formula>MOD(ROW(),4)&lt;2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618DE-F3D8-4E93-9F16-82BACE9B8D7F}">
  <dimension ref="A1:AC50"/>
  <sheetViews>
    <sheetView workbookViewId="0">
      <selection activeCell="P18" sqref="P18"/>
    </sheetView>
  </sheetViews>
  <sheetFormatPr defaultRowHeight="15" x14ac:dyDescent="0.25"/>
  <cols>
    <col min="1" max="1" width="15.28515625" bestFit="1" customWidth="1"/>
    <col min="2" max="2" width="18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30.140625" bestFit="1" customWidth="1"/>
    <col min="7" max="7" width="10.8554687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4.42578125" bestFit="1" customWidth="1"/>
    <col min="13" max="13" width="11.140625" bestFit="1" customWidth="1"/>
    <col min="14" max="14" width="7.28515625" bestFit="1" customWidth="1"/>
    <col min="15" max="15" width="14.28515625" bestFit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19.42578125" bestFit="1" customWidth="1"/>
    <col min="24" max="24" width="21.5703125" bestFit="1" customWidth="1"/>
    <col min="25" max="25" width="6.85546875" bestFit="1" customWidth="1"/>
    <col min="26" max="26" width="6.42578125" bestFit="1" customWidth="1"/>
    <col min="27" max="27" width="5.42578125" bestFit="1" customWidth="1"/>
    <col min="28" max="29" width="12.42578125" bestFit="1" customWidth="1"/>
  </cols>
  <sheetData>
    <row r="1" spans="1:29" x14ac:dyDescent="0.25">
      <c r="A1" s="1" t="s">
        <v>0</v>
      </c>
      <c r="B1" s="1" t="s">
        <v>1</v>
      </c>
      <c r="C1" s="19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23" t="s">
        <v>12</v>
      </c>
      <c r="N1" s="26" t="s">
        <v>13</v>
      </c>
      <c r="O1" s="30" t="s">
        <v>14</v>
      </c>
      <c r="P1" s="30" t="s">
        <v>15</v>
      </c>
      <c r="Q1" s="11" t="s">
        <v>16</v>
      </c>
      <c r="R1" s="11" t="s">
        <v>17</v>
      </c>
      <c r="S1" s="34" t="s">
        <v>18</v>
      </c>
      <c r="T1" s="30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t="s">
        <v>154</v>
      </c>
      <c r="C2" s="20">
        <v>44433</v>
      </c>
      <c r="D2" s="12">
        <v>34000</v>
      </c>
      <c r="E2" t="s">
        <v>29</v>
      </c>
      <c r="F2" t="s">
        <v>30</v>
      </c>
      <c r="G2" s="12">
        <v>34000</v>
      </c>
      <c r="H2" s="12">
        <v>19000</v>
      </c>
      <c r="I2" s="16">
        <f t="shared" ref="I2:I12" si="0">H2/G2*100</f>
        <v>55.882352941176471</v>
      </c>
      <c r="J2" s="12">
        <v>0</v>
      </c>
      <c r="K2" s="12">
        <f t="shared" ref="K2:K3" si="1">G2-0</f>
        <v>34000</v>
      </c>
      <c r="L2" s="12">
        <v>0</v>
      </c>
      <c r="M2" s="24">
        <v>330</v>
      </c>
      <c r="N2" s="27">
        <v>1320</v>
      </c>
      <c r="O2" s="31">
        <v>10</v>
      </c>
      <c r="P2" s="31">
        <v>10</v>
      </c>
      <c r="Q2" s="12">
        <f t="shared" ref="Q2:Q12" si="2">K2/M2</f>
        <v>103.03030303030303</v>
      </c>
      <c r="R2" s="12">
        <f t="shared" ref="R2:R12" si="3">K2/O2</f>
        <v>3400</v>
      </c>
      <c r="S2" s="35">
        <f t="shared" ref="S2:S12" si="4">K2/O2/43560</f>
        <v>7.8053259871441696E-2</v>
      </c>
      <c r="T2" s="31">
        <v>330</v>
      </c>
      <c r="U2" s="5" t="s">
        <v>39</v>
      </c>
      <c r="V2" t="s">
        <v>155</v>
      </c>
      <c r="Y2">
        <v>0</v>
      </c>
      <c r="Z2">
        <v>0</v>
      </c>
      <c r="AA2" s="6" t="s">
        <v>31</v>
      </c>
    </row>
    <row r="3" spans="1:29" x14ac:dyDescent="0.25">
      <c r="A3" t="s">
        <v>164</v>
      </c>
      <c r="C3" s="20">
        <v>44298</v>
      </c>
      <c r="D3" s="12">
        <v>27000</v>
      </c>
      <c r="E3" t="s">
        <v>29</v>
      </c>
      <c r="F3" t="s">
        <v>30</v>
      </c>
      <c r="G3" s="12">
        <v>27000</v>
      </c>
      <c r="H3" s="12">
        <v>19000</v>
      </c>
      <c r="I3" s="16">
        <f t="shared" si="0"/>
        <v>70.370370370370367</v>
      </c>
      <c r="J3" s="12">
        <v>0</v>
      </c>
      <c r="K3" s="12">
        <f t="shared" si="1"/>
        <v>27000</v>
      </c>
      <c r="L3" s="12">
        <v>0</v>
      </c>
      <c r="M3" s="24">
        <v>330</v>
      </c>
      <c r="N3" s="27">
        <v>1320</v>
      </c>
      <c r="O3" s="31">
        <v>10</v>
      </c>
      <c r="P3" s="31">
        <v>10</v>
      </c>
      <c r="Q3" s="12">
        <f t="shared" si="2"/>
        <v>81.818181818181813</v>
      </c>
      <c r="R3" s="12">
        <f t="shared" si="3"/>
        <v>2700</v>
      </c>
      <c r="S3" s="35">
        <f t="shared" si="4"/>
        <v>6.1983471074380167E-2</v>
      </c>
      <c r="T3" s="31">
        <v>330</v>
      </c>
      <c r="U3" s="5" t="s">
        <v>39</v>
      </c>
      <c r="V3" t="s">
        <v>165</v>
      </c>
      <c r="Y3">
        <v>0</v>
      </c>
      <c r="Z3">
        <v>0</v>
      </c>
      <c r="AA3" s="6" t="s">
        <v>31</v>
      </c>
    </row>
    <row r="4" spans="1:29" x14ac:dyDescent="0.25">
      <c r="A4" t="s">
        <v>162</v>
      </c>
      <c r="C4" s="20">
        <v>44461</v>
      </c>
      <c r="D4" s="12">
        <v>35000</v>
      </c>
      <c r="E4" t="s">
        <v>29</v>
      </c>
      <c r="F4" t="s">
        <v>30</v>
      </c>
      <c r="G4" s="12">
        <v>35000</v>
      </c>
      <c r="H4" s="12">
        <v>19200</v>
      </c>
      <c r="I4" s="16">
        <f t="shared" si="0"/>
        <v>54.857142857142861</v>
      </c>
      <c r="J4" s="12">
        <v>0</v>
      </c>
      <c r="K4" s="12">
        <f t="shared" ref="K4:K12" si="5">G4-0</f>
        <v>35000</v>
      </c>
      <c r="L4" s="12">
        <v>0</v>
      </c>
      <c r="M4" s="24">
        <v>332</v>
      </c>
      <c r="N4" s="27">
        <v>1325</v>
      </c>
      <c r="O4" s="31">
        <v>10.1</v>
      </c>
      <c r="P4" s="31">
        <v>10.1</v>
      </c>
      <c r="Q4" s="12">
        <f t="shared" si="2"/>
        <v>105.42168674698796</v>
      </c>
      <c r="R4" s="12">
        <f t="shared" si="3"/>
        <v>3465.3465346534654</v>
      </c>
      <c r="S4" s="35">
        <f t="shared" si="4"/>
        <v>7.9553409886443188E-2</v>
      </c>
      <c r="T4" s="31">
        <v>332</v>
      </c>
      <c r="U4" s="5" t="s">
        <v>39</v>
      </c>
      <c r="V4" t="s">
        <v>163</v>
      </c>
      <c r="Y4">
        <v>0</v>
      </c>
      <c r="Z4">
        <v>0</v>
      </c>
      <c r="AA4" s="6" t="s">
        <v>31</v>
      </c>
    </row>
    <row r="5" spans="1:29" x14ac:dyDescent="0.25">
      <c r="A5" t="s">
        <v>182</v>
      </c>
      <c r="C5" s="20">
        <v>44909</v>
      </c>
      <c r="D5" s="12">
        <v>50000</v>
      </c>
      <c r="E5" t="s">
        <v>29</v>
      </c>
      <c r="F5" t="s">
        <v>32</v>
      </c>
      <c r="G5" s="12">
        <v>50000</v>
      </c>
      <c r="H5" s="12">
        <v>31600</v>
      </c>
      <c r="I5" s="16">
        <f t="shared" si="0"/>
        <v>63.2</v>
      </c>
      <c r="J5" s="12">
        <v>18430</v>
      </c>
      <c r="K5" s="12">
        <f t="shared" si="5"/>
        <v>50000</v>
      </c>
      <c r="L5" s="12">
        <v>18430</v>
      </c>
      <c r="M5" s="24">
        <f>316+140</f>
        <v>456</v>
      </c>
      <c r="N5" s="27">
        <f>O5*43560/M5</f>
        <v>949.53157894736864</v>
      </c>
      <c r="O5" s="31">
        <f>9.46+0.48</f>
        <v>9.9400000000000013</v>
      </c>
      <c r="P5" s="31">
        <f>9.7+0.59</f>
        <v>10.29</v>
      </c>
      <c r="Q5" s="12">
        <f t="shared" si="2"/>
        <v>109.64912280701755</v>
      </c>
      <c r="R5" s="12">
        <f t="shared" si="3"/>
        <v>5030.1810865191137</v>
      </c>
      <c r="S5" s="35">
        <f t="shared" si="4"/>
        <v>0.11547706810190803</v>
      </c>
      <c r="T5" s="31">
        <v>0</v>
      </c>
      <c r="U5" s="5" t="s">
        <v>77</v>
      </c>
      <c r="V5" t="s">
        <v>183</v>
      </c>
      <c r="W5" t="s">
        <v>184</v>
      </c>
      <c r="X5" t="s">
        <v>181</v>
      </c>
      <c r="Y5">
        <v>0</v>
      </c>
      <c r="Z5">
        <v>0</v>
      </c>
      <c r="AA5" s="6" t="s">
        <v>31</v>
      </c>
    </row>
    <row r="6" spans="1:29" x14ac:dyDescent="0.25">
      <c r="A6" t="s">
        <v>97</v>
      </c>
      <c r="C6" s="20">
        <v>44965</v>
      </c>
      <c r="D6" s="12">
        <v>22000</v>
      </c>
      <c r="E6" t="s">
        <v>29</v>
      </c>
      <c r="F6" t="s">
        <v>30</v>
      </c>
      <c r="G6" s="12">
        <v>22000</v>
      </c>
      <c r="H6" s="12">
        <v>11900</v>
      </c>
      <c r="I6" s="16">
        <f t="shared" si="0"/>
        <v>54.090909090909086</v>
      </c>
      <c r="J6" s="12">
        <v>30558</v>
      </c>
      <c r="K6" s="12">
        <f t="shared" si="5"/>
        <v>22000</v>
      </c>
      <c r="L6" s="12">
        <v>30558</v>
      </c>
      <c r="M6" s="24">
        <v>500</v>
      </c>
      <c r="N6" s="27">
        <f>O6*43560/M6</f>
        <v>898.20720000000006</v>
      </c>
      <c r="O6" s="31">
        <v>10.31</v>
      </c>
      <c r="P6" s="31">
        <v>10.31</v>
      </c>
      <c r="Q6" s="12">
        <f t="shared" si="2"/>
        <v>44</v>
      </c>
      <c r="R6" s="12">
        <f t="shared" si="3"/>
        <v>2133.8506304558682</v>
      </c>
      <c r="S6" s="35">
        <f t="shared" si="4"/>
        <v>4.8986469937003403E-2</v>
      </c>
      <c r="T6" s="31">
        <v>0</v>
      </c>
      <c r="U6" s="5" t="s">
        <v>39</v>
      </c>
      <c r="V6" t="s">
        <v>98</v>
      </c>
      <c r="X6" t="s">
        <v>44</v>
      </c>
      <c r="Y6">
        <v>0</v>
      </c>
      <c r="Z6">
        <v>0</v>
      </c>
      <c r="AA6" s="6" t="s">
        <v>31</v>
      </c>
    </row>
    <row r="7" spans="1:29" x14ac:dyDescent="0.25">
      <c r="A7" t="s">
        <v>42</v>
      </c>
      <c r="C7" s="20">
        <v>44974</v>
      </c>
      <c r="D7" s="12">
        <v>47900</v>
      </c>
      <c r="E7" t="s">
        <v>29</v>
      </c>
      <c r="F7" t="s">
        <v>30</v>
      </c>
      <c r="G7" s="12">
        <v>47900</v>
      </c>
      <c r="H7" s="12">
        <v>15800</v>
      </c>
      <c r="I7" s="16">
        <f t="shared" si="0"/>
        <v>32.985386221294362</v>
      </c>
      <c r="J7" s="12">
        <v>29866</v>
      </c>
      <c r="K7" s="12">
        <f t="shared" si="5"/>
        <v>47900</v>
      </c>
      <c r="L7" s="12">
        <v>29866</v>
      </c>
      <c r="M7" s="24">
        <v>1000</v>
      </c>
      <c r="N7" s="27">
        <v>455</v>
      </c>
      <c r="O7" s="31">
        <v>10.45</v>
      </c>
      <c r="P7" s="31">
        <v>10.45</v>
      </c>
      <c r="Q7" s="12">
        <f t="shared" si="2"/>
        <v>47.9</v>
      </c>
      <c r="R7" s="12">
        <f t="shared" si="3"/>
        <v>4583.7320574162686</v>
      </c>
      <c r="S7" s="35">
        <f t="shared" si="4"/>
        <v>0.10522800866428532</v>
      </c>
      <c r="T7" s="31">
        <v>1000</v>
      </c>
      <c r="U7" s="5" t="s">
        <v>39</v>
      </c>
      <c r="V7" t="s">
        <v>43</v>
      </c>
      <c r="X7" t="s">
        <v>44</v>
      </c>
      <c r="Y7">
        <v>1</v>
      </c>
      <c r="Z7">
        <v>0</v>
      </c>
      <c r="AA7" s="6" t="s">
        <v>31</v>
      </c>
    </row>
    <row r="8" spans="1:29" x14ac:dyDescent="0.25">
      <c r="A8" t="s">
        <v>33</v>
      </c>
      <c r="C8" s="20">
        <v>45014</v>
      </c>
      <c r="D8" s="12">
        <v>50000</v>
      </c>
      <c r="E8" t="s">
        <v>29</v>
      </c>
      <c r="F8" t="s">
        <v>30</v>
      </c>
      <c r="G8" s="12">
        <v>50000</v>
      </c>
      <c r="H8" s="12">
        <v>13700</v>
      </c>
      <c r="I8" s="16">
        <f t="shared" si="0"/>
        <v>27.400000000000002</v>
      </c>
      <c r="J8" s="12">
        <v>31494</v>
      </c>
      <c r="K8" s="12">
        <f t="shared" si="5"/>
        <v>50000</v>
      </c>
      <c r="L8" s="12">
        <v>31494</v>
      </c>
      <c r="M8" s="24">
        <v>779.35646499999996</v>
      </c>
      <c r="N8" s="27">
        <v>2628</v>
      </c>
      <c r="O8" s="31">
        <v>10.97</v>
      </c>
      <c r="P8" s="31">
        <v>10.97</v>
      </c>
      <c r="Q8" s="12">
        <f t="shared" si="2"/>
        <v>64.155495264929897</v>
      </c>
      <c r="R8" s="12">
        <f t="shared" si="3"/>
        <v>4557.8851412944396</v>
      </c>
      <c r="S8" s="35">
        <f t="shared" si="4"/>
        <v>0.10463464511695224</v>
      </c>
      <c r="T8" s="31">
        <v>215</v>
      </c>
      <c r="U8" s="5" t="s">
        <v>34</v>
      </c>
      <c r="V8" t="s">
        <v>35</v>
      </c>
      <c r="X8" t="s">
        <v>36</v>
      </c>
      <c r="Y8">
        <v>0</v>
      </c>
      <c r="Z8">
        <v>1</v>
      </c>
      <c r="AA8" s="6" t="s">
        <v>31</v>
      </c>
    </row>
    <row r="9" spans="1:29" x14ac:dyDescent="0.25">
      <c r="A9" t="s">
        <v>178</v>
      </c>
      <c r="B9" t="s">
        <v>179</v>
      </c>
      <c r="C9" s="20">
        <v>44305</v>
      </c>
      <c r="D9" s="12">
        <v>25500</v>
      </c>
      <c r="E9" t="s">
        <v>29</v>
      </c>
      <c r="F9" t="s">
        <v>30</v>
      </c>
      <c r="G9" s="12">
        <v>25500</v>
      </c>
      <c r="H9" s="12">
        <v>11900</v>
      </c>
      <c r="I9" s="16">
        <f t="shared" si="0"/>
        <v>46.666666666666664</v>
      </c>
      <c r="J9" s="12">
        <v>33355</v>
      </c>
      <c r="K9" s="12">
        <f t="shared" si="5"/>
        <v>25500</v>
      </c>
      <c r="L9" s="12">
        <v>33355</v>
      </c>
      <c r="M9" s="24">
        <v>598</v>
      </c>
      <c r="N9" s="27">
        <v>900</v>
      </c>
      <c r="O9" s="31">
        <v>12.36</v>
      </c>
      <c r="P9" s="31">
        <v>12.36</v>
      </c>
      <c r="Q9" s="12">
        <f t="shared" si="2"/>
        <v>42.642140468227424</v>
      </c>
      <c r="R9" s="12">
        <f t="shared" si="3"/>
        <v>2063.1067961165049</v>
      </c>
      <c r="S9" s="35">
        <f t="shared" si="4"/>
        <v>4.7362414970535005E-2</v>
      </c>
      <c r="T9" s="31">
        <v>598</v>
      </c>
      <c r="U9" s="5" t="s">
        <v>39</v>
      </c>
      <c r="V9" t="s">
        <v>180</v>
      </c>
      <c r="X9" t="s">
        <v>181</v>
      </c>
      <c r="Y9">
        <v>0</v>
      </c>
      <c r="Z9">
        <v>0</v>
      </c>
      <c r="AA9" s="6" t="s">
        <v>31</v>
      </c>
    </row>
    <row r="10" spans="1:29" x14ac:dyDescent="0.25">
      <c r="A10" t="s">
        <v>168</v>
      </c>
      <c r="C10" s="20">
        <v>44916</v>
      </c>
      <c r="D10" s="12">
        <v>40000</v>
      </c>
      <c r="E10" t="s">
        <v>29</v>
      </c>
      <c r="F10" t="s">
        <v>30</v>
      </c>
      <c r="G10" s="12">
        <v>40000</v>
      </c>
      <c r="H10" s="12">
        <v>14500</v>
      </c>
      <c r="I10" s="16">
        <f t="shared" si="0"/>
        <v>36.25</v>
      </c>
      <c r="J10" s="12">
        <v>32340</v>
      </c>
      <c r="K10" s="12">
        <f t="shared" si="5"/>
        <v>40000</v>
      </c>
      <c r="L10" s="12">
        <v>32340</v>
      </c>
      <c r="M10" s="24">
        <v>1577.010563</v>
      </c>
      <c r="N10" s="27">
        <v>749</v>
      </c>
      <c r="O10" s="31">
        <v>11.3</v>
      </c>
      <c r="P10" s="31">
        <v>12.7</v>
      </c>
      <c r="Q10" s="12">
        <f t="shared" si="2"/>
        <v>25.364446465029797</v>
      </c>
      <c r="R10" s="12">
        <f t="shared" si="3"/>
        <v>3539.8230088495575</v>
      </c>
      <c r="S10" s="35">
        <f t="shared" si="4"/>
        <v>8.1263154473130331E-2</v>
      </c>
      <c r="T10" s="31">
        <v>657</v>
      </c>
      <c r="U10" s="5" t="s">
        <v>39</v>
      </c>
      <c r="V10" t="s">
        <v>169</v>
      </c>
      <c r="X10" t="s">
        <v>170</v>
      </c>
      <c r="Y10">
        <v>0</v>
      </c>
      <c r="Z10">
        <v>0</v>
      </c>
      <c r="AA10" s="6" t="s">
        <v>31</v>
      </c>
    </row>
    <row r="11" spans="1:29" x14ac:dyDescent="0.25">
      <c r="A11" t="s">
        <v>88</v>
      </c>
      <c r="C11" s="20">
        <v>44643</v>
      </c>
      <c r="D11" s="12">
        <v>50000</v>
      </c>
      <c r="E11" t="s">
        <v>29</v>
      </c>
      <c r="F11" t="s">
        <v>30</v>
      </c>
      <c r="G11" s="12">
        <v>50000</v>
      </c>
      <c r="H11" s="12">
        <v>19100</v>
      </c>
      <c r="I11" s="16">
        <f t="shared" si="0"/>
        <v>38.200000000000003</v>
      </c>
      <c r="J11" s="12">
        <v>0</v>
      </c>
      <c r="K11" s="12">
        <f t="shared" si="5"/>
        <v>50000</v>
      </c>
      <c r="L11" s="12">
        <v>0</v>
      </c>
      <c r="M11" s="24">
        <v>325</v>
      </c>
      <c r="N11" s="27">
        <v>1796</v>
      </c>
      <c r="O11" s="31">
        <v>13.4</v>
      </c>
      <c r="P11" s="31">
        <v>13.4</v>
      </c>
      <c r="Q11" s="12">
        <f t="shared" si="2"/>
        <v>153.84615384615384</v>
      </c>
      <c r="R11" s="12">
        <f t="shared" si="3"/>
        <v>3731.3432835820895</v>
      </c>
      <c r="S11" s="35">
        <f t="shared" si="4"/>
        <v>8.5659854994997467E-2</v>
      </c>
      <c r="T11" s="31">
        <v>325</v>
      </c>
      <c r="U11" s="5" t="s">
        <v>39</v>
      </c>
      <c r="V11" t="s">
        <v>89</v>
      </c>
      <c r="Y11">
        <v>0</v>
      </c>
      <c r="Z11">
        <v>0</v>
      </c>
      <c r="AA11" s="6" t="s">
        <v>31</v>
      </c>
    </row>
    <row r="12" spans="1:29" ht="15.75" thickBot="1" x14ac:dyDescent="0.3">
      <c r="A12" t="s">
        <v>120</v>
      </c>
      <c r="B12" t="s">
        <v>121</v>
      </c>
      <c r="C12" s="20">
        <v>44804</v>
      </c>
      <c r="D12" s="12">
        <v>48000</v>
      </c>
      <c r="E12" t="s">
        <v>29</v>
      </c>
      <c r="F12" t="s">
        <v>30</v>
      </c>
      <c r="G12" s="12">
        <v>48000</v>
      </c>
      <c r="H12" s="12">
        <v>23200</v>
      </c>
      <c r="I12" s="16">
        <f t="shared" si="0"/>
        <v>48.333333333333336</v>
      </c>
      <c r="J12" s="12">
        <v>45760</v>
      </c>
      <c r="K12" s="12">
        <f t="shared" si="5"/>
        <v>48000</v>
      </c>
      <c r="L12" s="12">
        <v>45760</v>
      </c>
      <c r="M12" s="24">
        <v>336</v>
      </c>
      <c r="N12" s="27">
        <v>0</v>
      </c>
      <c r="O12" s="31">
        <v>14.8</v>
      </c>
      <c r="P12" s="31">
        <v>14.8</v>
      </c>
      <c r="Q12" s="12">
        <f t="shared" si="2"/>
        <v>142.85714285714286</v>
      </c>
      <c r="R12" s="12">
        <f t="shared" si="3"/>
        <v>3243.2432432432429</v>
      </c>
      <c r="S12" s="35">
        <f t="shared" si="4"/>
        <v>7.4454619909165354E-2</v>
      </c>
      <c r="T12" s="31">
        <v>336</v>
      </c>
      <c r="U12" s="5" t="s">
        <v>122</v>
      </c>
      <c r="V12" t="s">
        <v>123</v>
      </c>
      <c r="X12" t="s">
        <v>44</v>
      </c>
      <c r="Y12">
        <v>0</v>
      </c>
      <c r="Z12">
        <v>1</v>
      </c>
      <c r="AA12" s="6" t="s">
        <v>52</v>
      </c>
    </row>
    <row r="13" spans="1:29" ht="15.75" thickTop="1" x14ac:dyDescent="0.25">
      <c r="A13" s="7"/>
      <c r="B13" s="7"/>
      <c r="C13" s="21" t="s">
        <v>397</v>
      </c>
      <c r="D13" s="13">
        <f>+SUM(D2:D12)</f>
        <v>429400</v>
      </c>
      <c r="E13" s="7"/>
      <c r="F13" s="7"/>
      <c r="G13" s="13">
        <f>+SUM(G2:G12)</f>
        <v>429400</v>
      </c>
      <c r="H13" s="13">
        <f>+SUM(H2:H12)</f>
        <v>198900</v>
      </c>
      <c r="I13" s="17"/>
      <c r="J13" s="13">
        <f>+SUM(J2:J12)</f>
        <v>221803</v>
      </c>
      <c r="K13" s="13">
        <f>+SUM(K2:K12)</f>
        <v>429400</v>
      </c>
      <c r="L13" s="13">
        <f>+SUM(L2:L12)</f>
        <v>221803</v>
      </c>
      <c r="M13" s="25">
        <f>+SUM(M2:M12)</f>
        <v>6563.3670279999997</v>
      </c>
      <c r="N13" s="28"/>
      <c r="O13" s="32">
        <f>+SUM(O2:O12)</f>
        <v>123.63000000000001</v>
      </c>
      <c r="P13" s="32">
        <f>+SUM(P2:P12)</f>
        <v>125.38000000000001</v>
      </c>
      <c r="Q13" s="13"/>
      <c r="R13" s="13"/>
      <c r="S13" s="36"/>
      <c r="T13" s="32"/>
      <c r="U13" s="8"/>
      <c r="V13" s="7"/>
      <c r="W13" s="7"/>
      <c r="X13" s="7"/>
      <c r="Y13" s="7"/>
      <c r="Z13" s="7"/>
      <c r="AA13" s="7"/>
      <c r="AB13" s="7"/>
      <c r="AC13" s="7"/>
    </row>
    <row r="14" spans="1:29" x14ac:dyDescent="0.25">
      <c r="A14" s="41"/>
      <c r="B14" s="41"/>
      <c r="C14" s="42"/>
      <c r="D14" s="43"/>
      <c r="E14" s="41"/>
      <c r="F14" s="41"/>
      <c r="G14" s="43"/>
      <c r="H14" s="43" t="s">
        <v>398</v>
      </c>
      <c r="I14" s="44">
        <f>H13/G13*100</f>
        <v>46.320447135537961</v>
      </c>
      <c r="J14" s="43"/>
      <c r="K14" s="43"/>
      <c r="L14" s="43" t="s">
        <v>399</v>
      </c>
      <c r="M14" s="39"/>
      <c r="N14" s="40"/>
      <c r="O14" s="45" t="s">
        <v>399</v>
      </c>
      <c r="P14" s="45"/>
      <c r="Q14" s="43"/>
      <c r="R14" s="43" t="s">
        <v>399</v>
      </c>
      <c r="S14" s="46"/>
      <c r="T14" s="45"/>
      <c r="U14" s="47"/>
      <c r="V14" s="41"/>
      <c r="W14" s="41"/>
      <c r="X14" s="41"/>
      <c r="Y14" s="41"/>
      <c r="Z14" s="41"/>
      <c r="AA14" s="41"/>
      <c r="AB14" s="41"/>
      <c r="AC14" s="41"/>
    </row>
    <row r="15" spans="1:29" x14ac:dyDescent="0.25">
      <c r="A15" s="9"/>
      <c r="B15" s="9"/>
      <c r="C15" s="22"/>
      <c r="D15" s="14"/>
      <c r="E15" s="9"/>
      <c r="F15" s="9"/>
      <c r="G15" s="14"/>
      <c r="H15" s="14" t="s">
        <v>400</v>
      </c>
      <c r="I15" s="18">
        <f>STDEV(I2:I12)</f>
        <v>13.27971944629209</v>
      </c>
      <c r="J15" s="14"/>
      <c r="K15" s="14"/>
      <c r="L15" s="14" t="s">
        <v>401</v>
      </c>
      <c r="M15" s="38">
        <f>K13/M13</f>
        <v>65.42373726292243</v>
      </c>
      <c r="N15" s="29"/>
      <c r="O15" s="33" t="s">
        <v>402</v>
      </c>
      <c r="P15" s="33">
        <f>K13/O13</f>
        <v>3473.2670063900346</v>
      </c>
      <c r="Q15" s="14"/>
      <c r="R15" s="14" t="s">
        <v>403</v>
      </c>
      <c r="S15" s="37">
        <f>K13/O13/43560</f>
        <v>7.9735238897842856E-2</v>
      </c>
      <c r="T15" s="33"/>
      <c r="U15" s="10"/>
      <c r="V15" s="9"/>
      <c r="W15" s="9"/>
      <c r="X15" s="9"/>
      <c r="Y15" s="9"/>
      <c r="Z15" s="9"/>
      <c r="AA15" s="9"/>
      <c r="AB15" s="9"/>
      <c r="AC15" s="9"/>
    </row>
    <row r="17" spans="1:29" x14ac:dyDescent="0.25">
      <c r="O17" t="s">
        <v>408</v>
      </c>
      <c r="P17" s="61">
        <v>3500</v>
      </c>
      <c r="Q17" t="s">
        <v>405</v>
      </c>
    </row>
    <row r="20" spans="1:29" x14ac:dyDescent="0.25">
      <c r="A20" s="1" t="s">
        <v>0</v>
      </c>
      <c r="B20" s="1" t="s">
        <v>1</v>
      </c>
      <c r="C20" s="19" t="s">
        <v>2</v>
      </c>
      <c r="D20" s="11" t="s">
        <v>3</v>
      </c>
      <c r="E20" s="1" t="s">
        <v>4</v>
      </c>
      <c r="F20" s="1" t="s">
        <v>5</v>
      </c>
      <c r="G20" s="11" t="s">
        <v>6</v>
      </c>
      <c r="H20" s="11" t="s">
        <v>7</v>
      </c>
      <c r="I20" s="15" t="s">
        <v>8</v>
      </c>
      <c r="J20" s="11" t="s">
        <v>9</v>
      </c>
      <c r="K20" s="11" t="s">
        <v>10</v>
      </c>
      <c r="L20" s="11" t="s">
        <v>11</v>
      </c>
      <c r="M20" s="23" t="s">
        <v>12</v>
      </c>
      <c r="N20" s="26" t="s">
        <v>13</v>
      </c>
      <c r="O20" s="30" t="s">
        <v>14</v>
      </c>
      <c r="P20" s="30" t="s">
        <v>15</v>
      </c>
      <c r="Q20" s="11" t="s">
        <v>16</v>
      </c>
      <c r="R20" s="11" t="s">
        <v>17</v>
      </c>
      <c r="S20" s="34" t="s">
        <v>18</v>
      </c>
      <c r="T20" s="30" t="s">
        <v>19</v>
      </c>
      <c r="U20" s="3" t="s">
        <v>20</v>
      </c>
      <c r="V20" s="1" t="s">
        <v>21</v>
      </c>
      <c r="W20" s="1" t="s">
        <v>22</v>
      </c>
      <c r="X20" s="1" t="s">
        <v>23</v>
      </c>
      <c r="Y20" s="1" t="s">
        <v>24</v>
      </c>
      <c r="Z20" s="1" t="s">
        <v>25</v>
      </c>
      <c r="AA20" s="1" t="s">
        <v>26</v>
      </c>
      <c r="AB20" s="1" t="s">
        <v>27</v>
      </c>
      <c r="AC20" s="1" t="s">
        <v>28</v>
      </c>
    </row>
    <row r="21" spans="1:29" x14ac:dyDescent="0.25">
      <c r="A21" t="s">
        <v>154</v>
      </c>
      <c r="C21" s="20">
        <v>44433</v>
      </c>
      <c r="D21" s="12">
        <v>34000</v>
      </c>
      <c r="E21" t="s">
        <v>29</v>
      </c>
      <c r="F21" t="s">
        <v>30</v>
      </c>
      <c r="G21" s="12">
        <v>34000</v>
      </c>
      <c r="H21" s="12">
        <v>19000</v>
      </c>
      <c r="I21" s="16">
        <f t="shared" ref="I21:I47" si="6">H21/G21*100</f>
        <v>55.882352941176471</v>
      </c>
      <c r="J21" s="12">
        <v>0</v>
      </c>
      <c r="K21" s="12">
        <f t="shared" ref="K21:K47" si="7">G21-0</f>
        <v>34000</v>
      </c>
      <c r="L21" s="12">
        <v>0</v>
      </c>
      <c r="M21" s="24">
        <v>330</v>
      </c>
      <c r="N21" s="27">
        <v>1320</v>
      </c>
      <c r="O21" s="31">
        <v>10</v>
      </c>
      <c r="P21" s="31">
        <v>10</v>
      </c>
      <c r="Q21" s="12">
        <f t="shared" ref="Q21:Q47" si="8">K21/M21</f>
        <v>103.03030303030303</v>
      </c>
      <c r="R21" s="12">
        <f t="shared" ref="R21:R47" si="9">K21/O21</f>
        <v>3400</v>
      </c>
      <c r="S21" s="35">
        <f t="shared" ref="S21:S47" si="10">K21/O21/43560</f>
        <v>7.8053259871441696E-2</v>
      </c>
      <c r="T21" s="31">
        <v>330</v>
      </c>
      <c r="U21" s="5" t="s">
        <v>39</v>
      </c>
      <c r="V21" t="s">
        <v>155</v>
      </c>
      <c r="Y21">
        <v>0</v>
      </c>
      <c r="Z21">
        <v>0</v>
      </c>
      <c r="AA21" s="6" t="s">
        <v>31</v>
      </c>
    </row>
    <row r="22" spans="1:29" x14ac:dyDescent="0.25">
      <c r="A22" t="s">
        <v>164</v>
      </c>
      <c r="C22" s="20">
        <v>44298</v>
      </c>
      <c r="D22" s="12">
        <v>27000</v>
      </c>
      <c r="E22" t="s">
        <v>29</v>
      </c>
      <c r="F22" t="s">
        <v>30</v>
      </c>
      <c r="G22" s="12">
        <v>27000</v>
      </c>
      <c r="H22" s="12">
        <v>19000</v>
      </c>
      <c r="I22" s="16">
        <f t="shared" si="6"/>
        <v>70.370370370370367</v>
      </c>
      <c r="J22" s="12">
        <v>0</v>
      </c>
      <c r="K22" s="12">
        <f t="shared" si="7"/>
        <v>27000</v>
      </c>
      <c r="L22" s="12">
        <v>0</v>
      </c>
      <c r="M22" s="24">
        <v>330</v>
      </c>
      <c r="N22" s="27">
        <v>1320</v>
      </c>
      <c r="O22" s="31">
        <v>10</v>
      </c>
      <c r="P22" s="31">
        <v>10</v>
      </c>
      <c r="Q22" s="12">
        <f t="shared" si="8"/>
        <v>81.818181818181813</v>
      </c>
      <c r="R22" s="12">
        <f t="shared" si="9"/>
        <v>2700</v>
      </c>
      <c r="S22" s="35">
        <f t="shared" si="10"/>
        <v>6.1983471074380167E-2</v>
      </c>
      <c r="T22" s="31">
        <v>330</v>
      </c>
      <c r="U22" s="5" t="s">
        <v>39</v>
      </c>
      <c r="V22" t="s">
        <v>165</v>
      </c>
      <c r="Y22">
        <v>0</v>
      </c>
      <c r="Z22">
        <v>0</v>
      </c>
      <c r="AA22" s="6" t="s">
        <v>31</v>
      </c>
    </row>
    <row r="23" spans="1:29" x14ac:dyDescent="0.25">
      <c r="A23" t="s">
        <v>185</v>
      </c>
      <c r="C23" s="20">
        <v>44672</v>
      </c>
      <c r="D23" s="12">
        <v>45000</v>
      </c>
      <c r="E23" t="s">
        <v>29</v>
      </c>
      <c r="F23" t="s">
        <v>30</v>
      </c>
      <c r="G23" s="12">
        <v>45000</v>
      </c>
      <c r="H23" s="12">
        <v>13700</v>
      </c>
      <c r="I23" s="16">
        <f t="shared" si="6"/>
        <v>30.444444444444446</v>
      </c>
      <c r="J23" s="12">
        <v>29892</v>
      </c>
      <c r="K23" s="12">
        <f t="shared" si="7"/>
        <v>45000</v>
      </c>
      <c r="L23" s="12">
        <v>29892</v>
      </c>
      <c r="M23" s="24">
        <v>847.78534999999999</v>
      </c>
      <c r="N23" s="27">
        <v>1320</v>
      </c>
      <c r="O23" s="31">
        <v>10</v>
      </c>
      <c r="P23" s="31">
        <v>10</v>
      </c>
      <c r="Q23" s="12">
        <f t="shared" si="8"/>
        <v>53.079473477573067</v>
      </c>
      <c r="R23" s="12">
        <f t="shared" si="9"/>
        <v>4500</v>
      </c>
      <c r="S23" s="35">
        <f t="shared" si="10"/>
        <v>0.10330578512396695</v>
      </c>
      <c r="T23" s="31">
        <v>330</v>
      </c>
      <c r="U23" s="5" t="s">
        <v>39</v>
      </c>
      <c r="V23" t="s">
        <v>186</v>
      </c>
      <c r="X23" t="s">
        <v>187</v>
      </c>
      <c r="Y23">
        <v>0</v>
      </c>
      <c r="Z23">
        <v>0</v>
      </c>
      <c r="AA23" s="6" t="s">
        <v>31</v>
      </c>
    </row>
    <row r="24" spans="1:29" x14ac:dyDescent="0.25">
      <c r="A24" t="s">
        <v>188</v>
      </c>
      <c r="B24" t="s">
        <v>189</v>
      </c>
      <c r="C24" s="20">
        <v>44530</v>
      </c>
      <c r="D24" s="12">
        <v>25000</v>
      </c>
      <c r="E24" t="s">
        <v>29</v>
      </c>
      <c r="F24" t="s">
        <v>30</v>
      </c>
      <c r="G24" s="12">
        <v>25000</v>
      </c>
      <c r="H24" s="12">
        <v>11200</v>
      </c>
      <c r="I24" s="16">
        <f t="shared" si="6"/>
        <v>44.800000000000004</v>
      </c>
      <c r="J24" s="12">
        <v>0</v>
      </c>
      <c r="K24" s="12">
        <f t="shared" si="7"/>
        <v>25000</v>
      </c>
      <c r="L24" s="12">
        <v>0</v>
      </c>
      <c r="M24" s="24">
        <v>330</v>
      </c>
      <c r="N24" s="27">
        <v>1320</v>
      </c>
      <c r="O24" s="31">
        <v>10</v>
      </c>
      <c r="P24" s="31">
        <v>10</v>
      </c>
      <c r="Q24" s="12">
        <f t="shared" si="8"/>
        <v>75.757575757575751</v>
      </c>
      <c r="R24" s="12">
        <f t="shared" si="9"/>
        <v>2500</v>
      </c>
      <c r="S24" s="35">
        <f t="shared" si="10"/>
        <v>5.73921028466483E-2</v>
      </c>
      <c r="T24" s="31">
        <v>330</v>
      </c>
      <c r="U24" s="5" t="s">
        <v>39</v>
      </c>
      <c r="V24" t="s">
        <v>190</v>
      </c>
      <c r="Y24">
        <v>0</v>
      </c>
      <c r="Z24">
        <v>0</v>
      </c>
      <c r="AA24" s="6" t="s">
        <v>31</v>
      </c>
    </row>
    <row r="25" spans="1:29" x14ac:dyDescent="0.25">
      <c r="A25" t="s">
        <v>209</v>
      </c>
      <c r="C25" s="20">
        <v>44580</v>
      </c>
      <c r="D25" s="12">
        <v>28000</v>
      </c>
      <c r="E25" t="s">
        <v>29</v>
      </c>
      <c r="F25" t="s">
        <v>30</v>
      </c>
      <c r="G25" s="12">
        <v>28000</v>
      </c>
      <c r="H25" s="12">
        <v>11800</v>
      </c>
      <c r="I25" s="16">
        <f t="shared" si="6"/>
        <v>42.142857142857146</v>
      </c>
      <c r="J25" s="12">
        <v>0</v>
      </c>
      <c r="K25" s="12">
        <f t="shared" si="7"/>
        <v>28000</v>
      </c>
      <c r="L25" s="12">
        <v>0</v>
      </c>
      <c r="M25" s="24">
        <v>330</v>
      </c>
      <c r="N25" s="27">
        <v>1320</v>
      </c>
      <c r="O25" s="31">
        <v>10</v>
      </c>
      <c r="P25" s="31">
        <v>10</v>
      </c>
      <c r="Q25" s="12">
        <f t="shared" si="8"/>
        <v>84.848484848484844</v>
      </c>
      <c r="R25" s="12">
        <f t="shared" si="9"/>
        <v>2800</v>
      </c>
      <c r="S25" s="35">
        <f t="shared" si="10"/>
        <v>6.4279155188246104E-2</v>
      </c>
      <c r="T25" s="31">
        <v>330</v>
      </c>
      <c r="U25" s="5" t="s">
        <v>39</v>
      </c>
      <c r="V25" t="s">
        <v>210</v>
      </c>
      <c r="Y25">
        <v>0</v>
      </c>
      <c r="Z25">
        <v>0</v>
      </c>
      <c r="AA25" s="6" t="s">
        <v>31</v>
      </c>
    </row>
    <row r="26" spans="1:29" x14ac:dyDescent="0.25">
      <c r="A26" t="s">
        <v>228</v>
      </c>
      <c r="C26" s="20">
        <v>44901</v>
      </c>
      <c r="D26" s="12">
        <v>29000</v>
      </c>
      <c r="E26" t="s">
        <v>29</v>
      </c>
      <c r="F26" t="s">
        <v>30</v>
      </c>
      <c r="G26" s="12">
        <v>29000</v>
      </c>
      <c r="H26" s="12">
        <v>10900</v>
      </c>
      <c r="I26" s="16">
        <f t="shared" si="6"/>
        <v>37.586206896551722</v>
      </c>
      <c r="J26" s="12">
        <v>29783</v>
      </c>
      <c r="K26" s="12">
        <f t="shared" si="7"/>
        <v>29000</v>
      </c>
      <c r="L26" s="12">
        <v>29783</v>
      </c>
      <c r="M26" s="24">
        <v>657.71</v>
      </c>
      <c r="N26" s="27">
        <v>663.080017</v>
      </c>
      <c r="O26" s="31">
        <v>10</v>
      </c>
      <c r="P26" s="31">
        <v>10</v>
      </c>
      <c r="Q26" s="12">
        <f t="shared" si="8"/>
        <v>44.092381140624283</v>
      </c>
      <c r="R26" s="12">
        <f t="shared" si="9"/>
        <v>2900</v>
      </c>
      <c r="S26" s="35">
        <f t="shared" si="10"/>
        <v>6.6574839302112027E-2</v>
      </c>
      <c r="T26" s="31">
        <v>657.71</v>
      </c>
      <c r="U26" s="5" t="s">
        <v>39</v>
      </c>
      <c r="V26" t="s">
        <v>229</v>
      </c>
      <c r="X26" t="s">
        <v>44</v>
      </c>
      <c r="Y26">
        <v>0</v>
      </c>
      <c r="Z26">
        <v>0</v>
      </c>
      <c r="AA26" s="6" t="s">
        <v>31</v>
      </c>
    </row>
    <row r="27" spans="1:29" x14ac:dyDescent="0.25">
      <c r="A27" t="s">
        <v>237</v>
      </c>
      <c r="B27" t="s">
        <v>238</v>
      </c>
      <c r="C27" s="20">
        <v>44658</v>
      </c>
      <c r="D27" s="12">
        <v>30000</v>
      </c>
      <c r="E27" t="s">
        <v>29</v>
      </c>
      <c r="F27" t="s">
        <v>30</v>
      </c>
      <c r="G27" s="12">
        <v>30000</v>
      </c>
      <c r="H27" s="12">
        <v>11200</v>
      </c>
      <c r="I27" s="16">
        <f t="shared" si="6"/>
        <v>37.333333333333336</v>
      </c>
      <c r="J27" s="12">
        <v>29892</v>
      </c>
      <c r="K27" s="12">
        <f t="shared" si="7"/>
        <v>30000</v>
      </c>
      <c r="L27" s="12">
        <v>29892</v>
      </c>
      <c r="M27" s="24">
        <v>330</v>
      </c>
      <c r="N27" s="27">
        <f>O27*43560/M27</f>
        <v>1287</v>
      </c>
      <c r="O27" s="31">
        <v>9.75</v>
      </c>
      <c r="P27" s="31">
        <v>10</v>
      </c>
      <c r="Q27" s="12">
        <f t="shared" si="8"/>
        <v>90.909090909090907</v>
      </c>
      <c r="R27" s="12">
        <f t="shared" si="9"/>
        <v>3076.9230769230771</v>
      </c>
      <c r="S27" s="35">
        <f t="shared" si="10"/>
        <v>7.0636434272797907E-2</v>
      </c>
      <c r="T27" s="31">
        <v>0</v>
      </c>
      <c r="U27" s="5" t="s">
        <v>39</v>
      </c>
      <c r="V27" t="s">
        <v>239</v>
      </c>
      <c r="X27" t="s">
        <v>44</v>
      </c>
      <c r="Y27">
        <v>0</v>
      </c>
      <c r="Z27">
        <v>0</v>
      </c>
      <c r="AA27" s="6" t="s">
        <v>31</v>
      </c>
    </row>
    <row r="28" spans="1:29" x14ac:dyDescent="0.25">
      <c r="A28" t="s">
        <v>254</v>
      </c>
      <c r="C28" s="20">
        <v>44795</v>
      </c>
      <c r="D28" s="12">
        <v>20000</v>
      </c>
      <c r="E28" t="s">
        <v>29</v>
      </c>
      <c r="F28" t="s">
        <v>30</v>
      </c>
      <c r="G28" s="12">
        <v>20000</v>
      </c>
      <c r="H28" s="12">
        <v>12500</v>
      </c>
      <c r="I28" s="16">
        <f t="shared" si="6"/>
        <v>62.5</v>
      </c>
      <c r="J28" s="12">
        <v>30000</v>
      </c>
      <c r="K28" s="12">
        <f t="shared" si="7"/>
        <v>20000</v>
      </c>
      <c r="L28" s="12">
        <v>30000</v>
      </c>
      <c r="M28" s="24">
        <v>330</v>
      </c>
      <c r="N28" s="27">
        <f>O28*43560/M28</f>
        <v>1320</v>
      </c>
      <c r="O28" s="31">
        <v>10</v>
      </c>
      <c r="P28" s="31">
        <v>10</v>
      </c>
      <c r="Q28" s="12">
        <f t="shared" si="8"/>
        <v>60.606060606060609</v>
      </c>
      <c r="R28" s="12">
        <f t="shared" si="9"/>
        <v>2000</v>
      </c>
      <c r="S28" s="35">
        <f t="shared" si="10"/>
        <v>4.5913682277318638E-2</v>
      </c>
      <c r="T28" s="31">
        <v>0</v>
      </c>
      <c r="U28" s="5" t="s">
        <v>39</v>
      </c>
      <c r="V28" t="s">
        <v>255</v>
      </c>
      <c r="X28" t="s">
        <v>44</v>
      </c>
      <c r="Y28">
        <v>0</v>
      </c>
      <c r="Z28">
        <v>0</v>
      </c>
      <c r="AA28" s="6" t="s">
        <v>31</v>
      </c>
    </row>
    <row r="29" spans="1:29" x14ac:dyDescent="0.25">
      <c r="A29" t="s">
        <v>272</v>
      </c>
      <c r="C29" s="20">
        <v>45009</v>
      </c>
      <c r="D29" s="12">
        <v>49900</v>
      </c>
      <c r="E29" t="s">
        <v>29</v>
      </c>
      <c r="F29" t="s">
        <v>30</v>
      </c>
      <c r="G29" s="12">
        <v>49900</v>
      </c>
      <c r="H29" s="12">
        <v>11900</v>
      </c>
      <c r="I29" s="16">
        <f t="shared" si="6"/>
        <v>23.847695390781563</v>
      </c>
      <c r="J29" s="12">
        <v>30000</v>
      </c>
      <c r="K29" s="12">
        <f t="shared" si="7"/>
        <v>49900</v>
      </c>
      <c r="L29" s="12">
        <v>30000</v>
      </c>
      <c r="M29" s="24">
        <v>346</v>
      </c>
      <c r="N29" s="27">
        <v>1266.1850589999999</v>
      </c>
      <c r="O29" s="31">
        <v>10</v>
      </c>
      <c r="P29" s="31">
        <v>10</v>
      </c>
      <c r="Q29" s="12">
        <f t="shared" si="8"/>
        <v>144.21965317919074</v>
      </c>
      <c r="R29" s="12">
        <f t="shared" si="9"/>
        <v>4990</v>
      </c>
      <c r="S29" s="35">
        <f t="shared" si="10"/>
        <v>0.11455463728191001</v>
      </c>
      <c r="T29" s="31">
        <v>346</v>
      </c>
      <c r="U29" s="5" t="s">
        <v>39</v>
      </c>
      <c r="V29" t="s">
        <v>273</v>
      </c>
      <c r="X29" t="s">
        <v>44</v>
      </c>
      <c r="Y29">
        <v>0</v>
      </c>
      <c r="Z29">
        <v>0</v>
      </c>
      <c r="AA29" s="6" t="s">
        <v>31</v>
      </c>
    </row>
    <row r="30" spans="1:29" x14ac:dyDescent="0.25">
      <c r="A30" t="s">
        <v>313</v>
      </c>
      <c r="C30" s="20">
        <v>44344</v>
      </c>
      <c r="D30" s="12">
        <v>19500</v>
      </c>
      <c r="E30" t="s">
        <v>29</v>
      </c>
      <c r="F30" t="s">
        <v>30</v>
      </c>
      <c r="G30" s="12">
        <v>19500</v>
      </c>
      <c r="H30" s="12">
        <v>9900</v>
      </c>
      <c r="I30" s="16">
        <f t="shared" si="6"/>
        <v>50.769230769230766</v>
      </c>
      <c r="J30" s="12">
        <v>0</v>
      </c>
      <c r="K30" s="12">
        <f t="shared" si="7"/>
        <v>19500</v>
      </c>
      <c r="L30" s="12">
        <v>0</v>
      </c>
      <c r="M30" s="24">
        <v>330</v>
      </c>
      <c r="N30" s="27">
        <v>1320</v>
      </c>
      <c r="O30" s="31">
        <v>10</v>
      </c>
      <c r="P30" s="31">
        <v>10</v>
      </c>
      <c r="Q30" s="12">
        <f t="shared" si="8"/>
        <v>59.090909090909093</v>
      </c>
      <c r="R30" s="12">
        <f t="shared" si="9"/>
        <v>1950</v>
      </c>
      <c r="S30" s="35">
        <f t="shared" si="10"/>
        <v>4.4765840220385676E-2</v>
      </c>
      <c r="T30" s="31">
        <v>330</v>
      </c>
      <c r="U30" s="5" t="s">
        <v>39</v>
      </c>
      <c r="V30" t="s">
        <v>314</v>
      </c>
      <c r="Y30">
        <v>0</v>
      </c>
      <c r="Z30">
        <v>0</v>
      </c>
      <c r="AA30" s="6" t="s">
        <v>31</v>
      </c>
    </row>
    <row r="31" spans="1:29" x14ac:dyDescent="0.25">
      <c r="A31" t="s">
        <v>336</v>
      </c>
      <c r="C31" s="20">
        <v>44727</v>
      </c>
      <c r="D31" s="12">
        <v>30000</v>
      </c>
      <c r="E31" t="s">
        <v>29</v>
      </c>
      <c r="F31" t="s">
        <v>30</v>
      </c>
      <c r="G31" s="12">
        <v>30000</v>
      </c>
      <c r="H31" s="12">
        <v>11900</v>
      </c>
      <c r="I31" s="16">
        <f t="shared" si="6"/>
        <v>39.666666666666664</v>
      </c>
      <c r="J31" s="12">
        <v>29896</v>
      </c>
      <c r="K31" s="12">
        <f t="shared" si="7"/>
        <v>30000</v>
      </c>
      <c r="L31" s="12">
        <v>29896</v>
      </c>
      <c r="M31" s="24">
        <v>330</v>
      </c>
      <c r="N31" s="27">
        <f>O31*43560/M31</f>
        <v>1287</v>
      </c>
      <c r="O31" s="31">
        <v>9.75</v>
      </c>
      <c r="P31" s="31">
        <v>10</v>
      </c>
      <c r="Q31" s="12">
        <f t="shared" si="8"/>
        <v>90.909090909090907</v>
      </c>
      <c r="R31" s="12">
        <f t="shared" si="9"/>
        <v>3076.9230769230771</v>
      </c>
      <c r="S31" s="35">
        <f t="shared" si="10"/>
        <v>7.0636434272797907E-2</v>
      </c>
      <c r="T31" s="31">
        <v>0</v>
      </c>
      <c r="U31" s="5" t="s">
        <v>39</v>
      </c>
      <c r="V31" t="s">
        <v>337</v>
      </c>
      <c r="X31" t="s">
        <v>44</v>
      </c>
      <c r="Y31">
        <v>0</v>
      </c>
      <c r="Z31">
        <v>0</v>
      </c>
      <c r="AA31" s="6" t="s">
        <v>31</v>
      </c>
    </row>
    <row r="32" spans="1:29" x14ac:dyDescent="0.25">
      <c r="A32" t="s">
        <v>218</v>
      </c>
      <c r="C32" s="20">
        <v>44784</v>
      </c>
      <c r="D32" s="12">
        <v>31500</v>
      </c>
      <c r="E32" t="s">
        <v>29</v>
      </c>
      <c r="F32" t="s">
        <v>30</v>
      </c>
      <c r="G32" s="12">
        <v>31500</v>
      </c>
      <c r="H32" s="12">
        <v>11300</v>
      </c>
      <c r="I32" s="16">
        <f t="shared" si="6"/>
        <v>35.873015873015873</v>
      </c>
      <c r="J32" s="12">
        <v>30018</v>
      </c>
      <c r="K32" s="12">
        <f t="shared" si="7"/>
        <v>31500</v>
      </c>
      <c r="L32" s="12">
        <v>30018</v>
      </c>
      <c r="M32" s="24">
        <v>654</v>
      </c>
      <c r="N32" s="27">
        <v>667</v>
      </c>
      <c r="O32" s="31">
        <v>10.01</v>
      </c>
      <c r="P32" s="31">
        <v>10.01</v>
      </c>
      <c r="Q32" s="12">
        <f t="shared" si="8"/>
        <v>48.165137614678898</v>
      </c>
      <c r="R32" s="12">
        <f t="shared" si="9"/>
        <v>3146.8531468531469</v>
      </c>
      <c r="S32" s="35">
        <f t="shared" si="10"/>
        <v>7.2241807778997857E-2</v>
      </c>
      <c r="T32" s="31">
        <v>654</v>
      </c>
      <c r="U32" s="5" t="s">
        <v>39</v>
      </c>
      <c r="V32" t="s">
        <v>219</v>
      </c>
      <c r="X32" t="s">
        <v>200</v>
      </c>
      <c r="Y32">
        <v>0</v>
      </c>
      <c r="Z32">
        <v>0</v>
      </c>
      <c r="AA32" s="6" t="s">
        <v>31</v>
      </c>
    </row>
    <row r="33" spans="1:29" x14ac:dyDescent="0.25">
      <c r="A33" t="s">
        <v>395</v>
      </c>
      <c r="C33" s="20">
        <v>44965</v>
      </c>
      <c r="D33" s="12">
        <v>29000</v>
      </c>
      <c r="E33" t="s">
        <v>29</v>
      </c>
      <c r="F33" t="s">
        <v>30</v>
      </c>
      <c r="G33" s="12">
        <v>29000</v>
      </c>
      <c r="H33" s="12">
        <v>11900</v>
      </c>
      <c r="I33" s="16">
        <f t="shared" si="6"/>
        <v>41.03448275862069</v>
      </c>
      <c r="J33" s="12">
        <v>29905</v>
      </c>
      <c r="K33" s="12">
        <f t="shared" si="7"/>
        <v>29000</v>
      </c>
      <c r="L33" s="12">
        <v>29905</v>
      </c>
      <c r="M33" s="24">
        <v>330</v>
      </c>
      <c r="N33" s="27">
        <f>O33*43560/M33</f>
        <v>1290.96</v>
      </c>
      <c r="O33" s="31">
        <v>9.7799999999999994</v>
      </c>
      <c r="P33" s="31">
        <v>10.029999999999999</v>
      </c>
      <c r="Q33" s="12">
        <f t="shared" si="8"/>
        <v>87.878787878787875</v>
      </c>
      <c r="R33" s="12">
        <f t="shared" si="9"/>
        <v>2965.2351738241309</v>
      </c>
      <c r="S33" s="35">
        <f t="shared" si="10"/>
        <v>6.8072432824245424E-2</v>
      </c>
      <c r="T33" s="31">
        <v>0</v>
      </c>
      <c r="U33" s="5" t="s">
        <v>39</v>
      </c>
      <c r="V33" t="s">
        <v>396</v>
      </c>
      <c r="X33" t="s">
        <v>44</v>
      </c>
      <c r="Y33">
        <v>0</v>
      </c>
      <c r="Z33">
        <v>0</v>
      </c>
      <c r="AA33" s="6" t="s">
        <v>31</v>
      </c>
    </row>
    <row r="34" spans="1:29" x14ac:dyDescent="0.25">
      <c r="A34" t="s">
        <v>162</v>
      </c>
      <c r="C34" s="20">
        <v>44461</v>
      </c>
      <c r="D34" s="12">
        <v>35000</v>
      </c>
      <c r="E34" t="s">
        <v>29</v>
      </c>
      <c r="F34" t="s">
        <v>30</v>
      </c>
      <c r="G34" s="12">
        <v>35000</v>
      </c>
      <c r="H34" s="12">
        <v>19200</v>
      </c>
      <c r="I34" s="16">
        <f t="shared" si="6"/>
        <v>54.857142857142861</v>
      </c>
      <c r="J34" s="12">
        <v>0</v>
      </c>
      <c r="K34" s="12">
        <f t="shared" si="7"/>
        <v>35000</v>
      </c>
      <c r="L34" s="12">
        <v>0</v>
      </c>
      <c r="M34" s="24">
        <v>332</v>
      </c>
      <c r="N34" s="27">
        <v>1325</v>
      </c>
      <c r="O34" s="31">
        <v>10.1</v>
      </c>
      <c r="P34" s="31">
        <v>10.1</v>
      </c>
      <c r="Q34" s="12">
        <f t="shared" si="8"/>
        <v>105.42168674698796</v>
      </c>
      <c r="R34" s="12">
        <f t="shared" si="9"/>
        <v>3465.3465346534654</v>
      </c>
      <c r="S34" s="35">
        <f t="shared" si="10"/>
        <v>7.9553409886443188E-2</v>
      </c>
      <c r="T34" s="31">
        <v>332</v>
      </c>
      <c r="U34" s="5" t="s">
        <v>39</v>
      </c>
      <c r="V34" t="s">
        <v>163</v>
      </c>
      <c r="Y34">
        <v>0</v>
      </c>
      <c r="Z34">
        <v>0</v>
      </c>
      <c r="AA34" s="6" t="s">
        <v>31</v>
      </c>
    </row>
    <row r="35" spans="1:29" x14ac:dyDescent="0.25">
      <c r="A35" t="s">
        <v>383</v>
      </c>
      <c r="C35" s="20">
        <v>44475</v>
      </c>
      <c r="D35" s="12">
        <v>29900</v>
      </c>
      <c r="E35" t="s">
        <v>29</v>
      </c>
      <c r="F35" t="s">
        <v>30</v>
      </c>
      <c r="G35" s="12">
        <v>29900</v>
      </c>
      <c r="H35" s="12">
        <v>12000</v>
      </c>
      <c r="I35" s="16">
        <f t="shared" si="6"/>
        <v>40.133779264214049</v>
      </c>
      <c r="J35" s="12">
        <v>0</v>
      </c>
      <c r="K35" s="12">
        <f t="shared" si="7"/>
        <v>29900</v>
      </c>
      <c r="L35" s="12">
        <v>0</v>
      </c>
      <c r="M35" s="24">
        <v>332</v>
      </c>
      <c r="N35" s="27">
        <v>1325</v>
      </c>
      <c r="O35" s="31">
        <v>10.1</v>
      </c>
      <c r="P35" s="31">
        <v>10.1</v>
      </c>
      <c r="Q35" s="12">
        <f t="shared" si="8"/>
        <v>90.060240963855421</v>
      </c>
      <c r="R35" s="12">
        <f t="shared" si="9"/>
        <v>2960.3960396039606</v>
      </c>
      <c r="S35" s="35">
        <f t="shared" si="10"/>
        <v>6.796134158870433E-2</v>
      </c>
      <c r="T35" s="31">
        <v>332</v>
      </c>
      <c r="U35" s="5" t="s">
        <v>39</v>
      </c>
      <c r="V35" t="s">
        <v>384</v>
      </c>
      <c r="Y35">
        <v>0</v>
      </c>
      <c r="Z35">
        <v>0</v>
      </c>
      <c r="AA35" s="6" t="s">
        <v>31</v>
      </c>
    </row>
    <row r="36" spans="1:29" x14ac:dyDescent="0.25">
      <c r="A36" t="s">
        <v>309</v>
      </c>
      <c r="C36" s="20">
        <v>44750</v>
      </c>
      <c r="D36" s="12">
        <v>52500</v>
      </c>
      <c r="E36" t="s">
        <v>29</v>
      </c>
      <c r="F36" t="s">
        <v>30</v>
      </c>
      <c r="G36" s="12">
        <v>52500</v>
      </c>
      <c r="H36" s="12">
        <v>11800</v>
      </c>
      <c r="I36" s="16">
        <f t="shared" si="6"/>
        <v>22.476190476190478</v>
      </c>
      <c r="J36" s="12">
        <v>29892</v>
      </c>
      <c r="K36" s="12">
        <f t="shared" si="7"/>
        <v>52500</v>
      </c>
      <c r="L36" s="12">
        <v>29892</v>
      </c>
      <c r="M36" s="24">
        <v>602</v>
      </c>
      <c r="N36" s="27">
        <v>725.38000499999998</v>
      </c>
      <c r="O36" s="31">
        <v>10.199999999999999</v>
      </c>
      <c r="P36" s="31">
        <v>10.199999999999999</v>
      </c>
      <c r="Q36" s="12">
        <f t="shared" si="8"/>
        <v>87.20930232558139</v>
      </c>
      <c r="R36" s="12">
        <f t="shared" si="9"/>
        <v>5147.0588235294117</v>
      </c>
      <c r="S36" s="35">
        <f t="shared" si="10"/>
        <v>0.11816021174309944</v>
      </c>
      <c r="T36" s="31">
        <v>602</v>
      </c>
      <c r="U36" s="5" t="s">
        <v>34</v>
      </c>
      <c r="V36" t="s">
        <v>310</v>
      </c>
      <c r="X36" t="s">
        <v>293</v>
      </c>
      <c r="Y36">
        <v>0</v>
      </c>
      <c r="Z36">
        <v>0</v>
      </c>
      <c r="AA36" s="6" t="s">
        <v>31</v>
      </c>
    </row>
    <row r="37" spans="1:29" x14ac:dyDescent="0.25">
      <c r="A37" t="s">
        <v>182</v>
      </c>
      <c r="C37" s="20">
        <v>44909</v>
      </c>
      <c r="D37" s="12">
        <v>50000</v>
      </c>
      <c r="E37" t="s">
        <v>29</v>
      </c>
      <c r="F37" t="s">
        <v>32</v>
      </c>
      <c r="G37" s="12">
        <v>50000</v>
      </c>
      <c r="H37" s="12">
        <v>31600</v>
      </c>
      <c r="I37" s="16">
        <f t="shared" si="6"/>
        <v>63.2</v>
      </c>
      <c r="J37" s="12">
        <v>18430</v>
      </c>
      <c r="K37" s="12">
        <f t="shared" si="7"/>
        <v>50000</v>
      </c>
      <c r="L37" s="12">
        <v>18430</v>
      </c>
      <c r="M37" s="24">
        <f>316+140</f>
        <v>456</v>
      </c>
      <c r="N37" s="27">
        <f>O37*43560/M37</f>
        <v>949.53157894736864</v>
      </c>
      <c r="O37" s="31">
        <f>9.46+0.48</f>
        <v>9.9400000000000013</v>
      </c>
      <c r="P37" s="31">
        <f>9.7+0.59</f>
        <v>10.29</v>
      </c>
      <c r="Q37" s="12">
        <f t="shared" si="8"/>
        <v>109.64912280701755</v>
      </c>
      <c r="R37" s="12">
        <f t="shared" si="9"/>
        <v>5030.1810865191137</v>
      </c>
      <c r="S37" s="35">
        <f t="shared" si="10"/>
        <v>0.11547706810190803</v>
      </c>
      <c r="T37" s="31">
        <v>0</v>
      </c>
      <c r="U37" s="5" t="s">
        <v>77</v>
      </c>
      <c r="V37" t="s">
        <v>183</v>
      </c>
      <c r="W37" t="s">
        <v>184</v>
      </c>
      <c r="X37" t="s">
        <v>181</v>
      </c>
      <c r="Y37">
        <v>0</v>
      </c>
      <c r="Z37">
        <v>0</v>
      </c>
      <c r="AA37" s="6" t="s">
        <v>31</v>
      </c>
    </row>
    <row r="38" spans="1:29" x14ac:dyDescent="0.25">
      <c r="A38" t="s">
        <v>97</v>
      </c>
      <c r="C38" s="20">
        <v>44965</v>
      </c>
      <c r="D38" s="12">
        <v>22000</v>
      </c>
      <c r="E38" t="s">
        <v>29</v>
      </c>
      <c r="F38" t="s">
        <v>30</v>
      </c>
      <c r="G38" s="12">
        <v>22000</v>
      </c>
      <c r="H38" s="12">
        <v>11900</v>
      </c>
      <c r="I38" s="16">
        <f t="shared" si="6"/>
        <v>54.090909090909086</v>
      </c>
      <c r="J38" s="12">
        <v>30558</v>
      </c>
      <c r="K38" s="12">
        <f t="shared" si="7"/>
        <v>22000</v>
      </c>
      <c r="L38" s="12">
        <v>30558</v>
      </c>
      <c r="M38" s="24">
        <v>500</v>
      </c>
      <c r="N38" s="27">
        <f>O38*43560/M38</f>
        <v>898.20720000000006</v>
      </c>
      <c r="O38" s="31">
        <v>10.31</v>
      </c>
      <c r="P38" s="31">
        <v>10.31</v>
      </c>
      <c r="Q38" s="12">
        <f t="shared" si="8"/>
        <v>44</v>
      </c>
      <c r="R38" s="12">
        <f t="shared" si="9"/>
        <v>2133.8506304558682</v>
      </c>
      <c r="S38" s="35">
        <f t="shared" si="10"/>
        <v>4.8986469937003403E-2</v>
      </c>
      <c r="T38" s="31">
        <v>0</v>
      </c>
      <c r="U38" s="5" t="s">
        <v>39</v>
      </c>
      <c r="V38" t="s">
        <v>98</v>
      </c>
      <c r="X38" t="s">
        <v>44</v>
      </c>
      <c r="Y38">
        <v>0</v>
      </c>
      <c r="Z38">
        <v>0</v>
      </c>
      <c r="AA38" s="6" t="s">
        <v>31</v>
      </c>
    </row>
    <row r="39" spans="1:29" x14ac:dyDescent="0.25">
      <c r="A39" t="s">
        <v>42</v>
      </c>
      <c r="C39" s="20">
        <v>44974</v>
      </c>
      <c r="D39" s="12">
        <v>47900</v>
      </c>
      <c r="E39" t="s">
        <v>29</v>
      </c>
      <c r="F39" t="s">
        <v>30</v>
      </c>
      <c r="G39" s="12">
        <v>47900</v>
      </c>
      <c r="H39" s="12">
        <v>15800</v>
      </c>
      <c r="I39" s="16">
        <f t="shared" si="6"/>
        <v>32.985386221294362</v>
      </c>
      <c r="J39" s="12">
        <v>29866</v>
      </c>
      <c r="K39" s="12">
        <f t="shared" si="7"/>
        <v>47900</v>
      </c>
      <c r="L39" s="12">
        <v>29866</v>
      </c>
      <c r="M39" s="24">
        <v>1000</v>
      </c>
      <c r="N39" s="27">
        <v>455</v>
      </c>
      <c r="O39" s="31">
        <v>10.45</v>
      </c>
      <c r="P39" s="31">
        <v>10.45</v>
      </c>
      <c r="Q39" s="12">
        <f t="shared" si="8"/>
        <v>47.9</v>
      </c>
      <c r="R39" s="12">
        <f t="shared" si="9"/>
        <v>4583.7320574162686</v>
      </c>
      <c r="S39" s="35">
        <f t="shared" si="10"/>
        <v>0.10522800866428532</v>
      </c>
      <c r="T39" s="31">
        <v>1000</v>
      </c>
      <c r="U39" s="5" t="s">
        <v>39</v>
      </c>
      <c r="V39" t="s">
        <v>43</v>
      </c>
      <c r="X39" t="s">
        <v>44</v>
      </c>
      <c r="Y39">
        <v>1</v>
      </c>
      <c r="Z39">
        <v>0</v>
      </c>
      <c r="AA39" s="6" t="s">
        <v>31</v>
      </c>
    </row>
    <row r="40" spans="1:29" x14ac:dyDescent="0.25">
      <c r="A40" t="s">
        <v>243</v>
      </c>
      <c r="C40" s="20">
        <v>44334</v>
      </c>
      <c r="D40" s="12">
        <v>26500</v>
      </c>
      <c r="E40" t="s">
        <v>29</v>
      </c>
      <c r="F40" t="s">
        <v>30</v>
      </c>
      <c r="G40" s="12">
        <v>26500</v>
      </c>
      <c r="H40" s="12">
        <v>11400</v>
      </c>
      <c r="I40" s="16">
        <f t="shared" si="6"/>
        <v>43.018867924528301</v>
      </c>
      <c r="J40" s="12">
        <v>0</v>
      </c>
      <c r="K40" s="12">
        <f t="shared" si="7"/>
        <v>26500</v>
      </c>
      <c r="L40" s="12">
        <v>0</v>
      </c>
      <c r="M40" s="24">
        <v>330</v>
      </c>
      <c r="N40" s="27">
        <v>1399</v>
      </c>
      <c r="O40" s="31">
        <v>10.6</v>
      </c>
      <c r="P40" s="31">
        <v>10.6</v>
      </c>
      <c r="Q40" s="12">
        <f t="shared" si="8"/>
        <v>80.303030303030297</v>
      </c>
      <c r="R40" s="12">
        <f t="shared" si="9"/>
        <v>2500</v>
      </c>
      <c r="S40" s="35">
        <f t="shared" si="10"/>
        <v>5.73921028466483E-2</v>
      </c>
      <c r="T40" s="31">
        <v>330</v>
      </c>
      <c r="U40" s="5" t="s">
        <v>39</v>
      </c>
      <c r="V40" t="s">
        <v>244</v>
      </c>
      <c r="Y40">
        <v>0</v>
      </c>
      <c r="Z40">
        <v>0</v>
      </c>
      <c r="AA40" s="6" t="s">
        <v>31</v>
      </c>
    </row>
    <row r="41" spans="1:29" x14ac:dyDescent="0.25">
      <c r="A41" t="s">
        <v>33</v>
      </c>
      <c r="C41" s="20">
        <v>45014</v>
      </c>
      <c r="D41" s="12">
        <v>50000</v>
      </c>
      <c r="E41" t="s">
        <v>29</v>
      </c>
      <c r="F41" t="s">
        <v>30</v>
      </c>
      <c r="G41" s="12">
        <v>50000</v>
      </c>
      <c r="H41" s="12">
        <v>13700</v>
      </c>
      <c r="I41" s="16">
        <f t="shared" si="6"/>
        <v>27.400000000000002</v>
      </c>
      <c r="J41" s="12">
        <v>31494</v>
      </c>
      <c r="K41" s="12">
        <f t="shared" si="7"/>
        <v>50000</v>
      </c>
      <c r="L41" s="12">
        <v>31494</v>
      </c>
      <c r="M41" s="24">
        <v>779.35646499999996</v>
      </c>
      <c r="N41" s="27">
        <v>2628</v>
      </c>
      <c r="O41" s="31">
        <v>10.97</v>
      </c>
      <c r="P41" s="31">
        <v>10.97</v>
      </c>
      <c r="Q41" s="12">
        <f t="shared" si="8"/>
        <v>64.155495264929897</v>
      </c>
      <c r="R41" s="12">
        <f t="shared" si="9"/>
        <v>4557.8851412944396</v>
      </c>
      <c r="S41" s="35">
        <f t="shared" si="10"/>
        <v>0.10463464511695224</v>
      </c>
      <c r="T41" s="31">
        <v>215</v>
      </c>
      <c r="U41" s="5" t="s">
        <v>34</v>
      </c>
      <c r="V41" t="s">
        <v>35</v>
      </c>
      <c r="X41" t="s">
        <v>36</v>
      </c>
      <c r="Y41">
        <v>0</v>
      </c>
      <c r="Z41">
        <v>1</v>
      </c>
      <c r="AA41" s="6" t="s">
        <v>31</v>
      </c>
    </row>
    <row r="42" spans="1:29" x14ac:dyDescent="0.25">
      <c r="A42" t="s">
        <v>283</v>
      </c>
      <c r="C42" s="20">
        <v>44643</v>
      </c>
      <c r="D42" s="12">
        <v>30000</v>
      </c>
      <c r="E42" t="s">
        <v>29</v>
      </c>
      <c r="F42" t="s">
        <v>30</v>
      </c>
      <c r="G42" s="12">
        <v>30000</v>
      </c>
      <c r="H42" s="12">
        <v>13400</v>
      </c>
      <c r="I42" s="16">
        <f t="shared" si="6"/>
        <v>44.666666666666664</v>
      </c>
      <c r="J42" s="12">
        <v>32178</v>
      </c>
      <c r="K42" s="12">
        <f t="shared" si="7"/>
        <v>30000</v>
      </c>
      <c r="L42" s="12">
        <v>32178</v>
      </c>
      <c r="M42" s="24">
        <v>419.44</v>
      </c>
      <c r="N42" s="27">
        <v>1184</v>
      </c>
      <c r="O42" s="31">
        <v>11.4</v>
      </c>
      <c r="P42" s="31">
        <v>11.4</v>
      </c>
      <c r="Q42" s="12">
        <f t="shared" si="8"/>
        <v>71.523936677474723</v>
      </c>
      <c r="R42" s="12">
        <f t="shared" si="9"/>
        <v>2631.5789473684208</v>
      </c>
      <c r="S42" s="35">
        <f t="shared" si="10"/>
        <v>6.0412739838577152E-2</v>
      </c>
      <c r="T42" s="31">
        <v>419.44</v>
      </c>
      <c r="U42" s="5" t="s">
        <v>34</v>
      </c>
      <c r="V42" t="s">
        <v>284</v>
      </c>
      <c r="X42" t="s">
        <v>44</v>
      </c>
      <c r="Y42">
        <v>0</v>
      </c>
      <c r="Z42">
        <v>1</v>
      </c>
      <c r="AA42" s="6" t="s">
        <v>31</v>
      </c>
    </row>
    <row r="43" spans="1:29" x14ac:dyDescent="0.25">
      <c r="A43" t="s">
        <v>178</v>
      </c>
      <c r="B43" t="s">
        <v>179</v>
      </c>
      <c r="C43" s="20">
        <v>44305</v>
      </c>
      <c r="D43" s="12">
        <v>25500</v>
      </c>
      <c r="E43" t="s">
        <v>29</v>
      </c>
      <c r="F43" t="s">
        <v>30</v>
      </c>
      <c r="G43" s="12">
        <v>25500</v>
      </c>
      <c r="H43" s="12">
        <v>11900</v>
      </c>
      <c r="I43" s="16">
        <f t="shared" si="6"/>
        <v>46.666666666666664</v>
      </c>
      <c r="J43" s="12">
        <v>33355</v>
      </c>
      <c r="K43" s="12">
        <f t="shared" si="7"/>
        <v>25500</v>
      </c>
      <c r="L43" s="12">
        <v>33355</v>
      </c>
      <c r="M43" s="24">
        <v>598</v>
      </c>
      <c r="N43" s="27">
        <v>900</v>
      </c>
      <c r="O43" s="31">
        <v>12.36</v>
      </c>
      <c r="P43" s="31">
        <v>12.36</v>
      </c>
      <c r="Q43" s="12">
        <f t="shared" si="8"/>
        <v>42.642140468227424</v>
      </c>
      <c r="R43" s="12">
        <f t="shared" si="9"/>
        <v>2063.1067961165049</v>
      </c>
      <c r="S43" s="35">
        <f t="shared" si="10"/>
        <v>4.7362414970535005E-2</v>
      </c>
      <c r="T43" s="31">
        <v>598</v>
      </c>
      <c r="U43" s="5" t="s">
        <v>39</v>
      </c>
      <c r="V43" t="s">
        <v>180</v>
      </c>
      <c r="X43" t="s">
        <v>181</v>
      </c>
      <c r="Y43">
        <v>0</v>
      </c>
      <c r="Z43">
        <v>0</v>
      </c>
      <c r="AA43" s="6" t="s">
        <v>31</v>
      </c>
    </row>
    <row r="44" spans="1:29" x14ac:dyDescent="0.25">
      <c r="A44" t="s">
        <v>232</v>
      </c>
      <c r="C44" s="20">
        <v>44875</v>
      </c>
      <c r="D44" s="12">
        <v>38000</v>
      </c>
      <c r="E44" t="s">
        <v>29</v>
      </c>
      <c r="F44" t="s">
        <v>32</v>
      </c>
      <c r="G44" s="12">
        <v>38000</v>
      </c>
      <c r="H44" s="12">
        <v>12700</v>
      </c>
      <c r="I44" s="16">
        <f t="shared" si="6"/>
        <v>33.421052631578945</v>
      </c>
      <c r="J44" s="12">
        <v>0</v>
      </c>
      <c r="K44" s="12">
        <f t="shared" si="7"/>
        <v>38000</v>
      </c>
      <c r="L44" s="12">
        <v>0</v>
      </c>
      <c r="M44" s="24">
        <v>497</v>
      </c>
      <c r="N44" s="27">
        <f>O44*43560/M44</f>
        <v>1107.8438631790746</v>
      </c>
      <c r="O44" s="31">
        <v>12.64</v>
      </c>
      <c r="P44" s="31">
        <v>12.64</v>
      </c>
      <c r="Q44" s="12">
        <f t="shared" si="8"/>
        <v>76.458752515090538</v>
      </c>
      <c r="R44" s="12">
        <f t="shared" si="9"/>
        <v>3006.3291139240505</v>
      </c>
      <c r="S44" s="35">
        <f t="shared" si="10"/>
        <v>6.9015819878880863E-2</v>
      </c>
      <c r="T44" s="31">
        <v>0</v>
      </c>
      <c r="U44" s="5" t="s">
        <v>39</v>
      </c>
      <c r="V44" t="s">
        <v>235</v>
      </c>
      <c r="W44" t="s">
        <v>236</v>
      </c>
      <c r="Y44">
        <v>0</v>
      </c>
      <c r="Z44">
        <v>0</v>
      </c>
      <c r="AA44" s="6" t="s">
        <v>31</v>
      </c>
    </row>
    <row r="45" spans="1:29" x14ac:dyDescent="0.25">
      <c r="A45" t="s">
        <v>168</v>
      </c>
      <c r="C45" s="20">
        <v>44916</v>
      </c>
      <c r="D45" s="12">
        <v>40000</v>
      </c>
      <c r="E45" t="s">
        <v>29</v>
      </c>
      <c r="F45" t="s">
        <v>30</v>
      </c>
      <c r="G45" s="12">
        <v>40000</v>
      </c>
      <c r="H45" s="12">
        <v>14500</v>
      </c>
      <c r="I45" s="16">
        <f t="shared" si="6"/>
        <v>36.25</v>
      </c>
      <c r="J45" s="12">
        <v>32340</v>
      </c>
      <c r="K45" s="12">
        <f t="shared" si="7"/>
        <v>40000</v>
      </c>
      <c r="L45" s="12">
        <v>32340</v>
      </c>
      <c r="M45" s="24">
        <v>1577.010563</v>
      </c>
      <c r="N45" s="27">
        <v>749</v>
      </c>
      <c r="O45" s="31">
        <v>11.3</v>
      </c>
      <c r="P45" s="31">
        <v>12.7</v>
      </c>
      <c r="Q45" s="12">
        <f t="shared" si="8"/>
        <v>25.364446465029797</v>
      </c>
      <c r="R45" s="12">
        <f t="shared" si="9"/>
        <v>3539.8230088495575</v>
      </c>
      <c r="S45" s="35">
        <f t="shared" si="10"/>
        <v>8.1263154473130331E-2</v>
      </c>
      <c r="T45" s="31">
        <v>657</v>
      </c>
      <c r="U45" s="5" t="s">
        <v>39</v>
      </c>
      <c r="V45" t="s">
        <v>169</v>
      </c>
      <c r="X45" t="s">
        <v>170</v>
      </c>
      <c r="Y45">
        <v>0</v>
      </c>
      <c r="Z45">
        <v>0</v>
      </c>
      <c r="AA45" s="6" t="s">
        <v>31</v>
      </c>
    </row>
    <row r="46" spans="1:29" x14ac:dyDescent="0.25">
      <c r="A46" t="s">
        <v>88</v>
      </c>
      <c r="C46" s="20">
        <v>44643</v>
      </c>
      <c r="D46" s="12">
        <v>50000</v>
      </c>
      <c r="E46" t="s">
        <v>29</v>
      </c>
      <c r="F46" t="s">
        <v>30</v>
      </c>
      <c r="G46" s="12">
        <v>50000</v>
      </c>
      <c r="H46" s="12">
        <v>19100</v>
      </c>
      <c r="I46" s="16">
        <f t="shared" si="6"/>
        <v>38.200000000000003</v>
      </c>
      <c r="J46" s="12">
        <v>0</v>
      </c>
      <c r="K46" s="12">
        <f t="shared" si="7"/>
        <v>50000</v>
      </c>
      <c r="L46" s="12">
        <v>0</v>
      </c>
      <c r="M46" s="24">
        <v>325</v>
      </c>
      <c r="N46" s="27">
        <v>1796</v>
      </c>
      <c r="O46" s="31">
        <v>13.4</v>
      </c>
      <c r="P46" s="31">
        <v>13.4</v>
      </c>
      <c r="Q46" s="12">
        <f t="shared" si="8"/>
        <v>153.84615384615384</v>
      </c>
      <c r="R46" s="12">
        <f t="shared" si="9"/>
        <v>3731.3432835820895</v>
      </c>
      <c r="S46" s="35">
        <f t="shared" si="10"/>
        <v>8.5659854994997467E-2</v>
      </c>
      <c r="T46" s="31">
        <v>325</v>
      </c>
      <c r="U46" s="5" t="s">
        <v>39</v>
      </c>
      <c r="V46" t="s">
        <v>89</v>
      </c>
      <c r="Y46">
        <v>0</v>
      </c>
      <c r="Z46">
        <v>0</v>
      </c>
      <c r="AA46" s="6" t="s">
        <v>31</v>
      </c>
    </row>
    <row r="47" spans="1:29" ht="15.75" thickBot="1" x14ac:dyDescent="0.3">
      <c r="A47" t="s">
        <v>120</v>
      </c>
      <c r="B47" t="s">
        <v>121</v>
      </c>
      <c r="C47" s="20">
        <v>44804</v>
      </c>
      <c r="D47" s="12">
        <v>48000</v>
      </c>
      <c r="E47" t="s">
        <v>29</v>
      </c>
      <c r="F47" t="s">
        <v>30</v>
      </c>
      <c r="G47" s="12">
        <v>48000</v>
      </c>
      <c r="H47" s="12">
        <v>23200</v>
      </c>
      <c r="I47" s="16">
        <f t="shared" si="6"/>
        <v>48.333333333333336</v>
      </c>
      <c r="J47" s="12">
        <v>45760</v>
      </c>
      <c r="K47" s="12">
        <f t="shared" si="7"/>
        <v>48000</v>
      </c>
      <c r="L47" s="12">
        <v>45760</v>
      </c>
      <c r="M47" s="24">
        <v>336</v>
      </c>
      <c r="N47" s="27">
        <v>0</v>
      </c>
      <c r="O47" s="31">
        <v>14.8</v>
      </c>
      <c r="P47" s="31">
        <v>14.8</v>
      </c>
      <c r="Q47" s="12">
        <f t="shared" si="8"/>
        <v>142.85714285714286</v>
      </c>
      <c r="R47" s="12">
        <f t="shared" si="9"/>
        <v>3243.2432432432429</v>
      </c>
      <c r="S47" s="35">
        <f t="shared" si="10"/>
        <v>7.4454619909165354E-2</v>
      </c>
      <c r="T47" s="31">
        <v>336</v>
      </c>
      <c r="U47" s="5" t="s">
        <v>122</v>
      </c>
      <c r="V47" t="s">
        <v>123</v>
      </c>
      <c r="X47" t="s">
        <v>44</v>
      </c>
      <c r="Y47">
        <v>0</v>
      </c>
      <c r="Z47">
        <v>1</v>
      </c>
      <c r="AA47" s="6" t="s">
        <v>52</v>
      </c>
    </row>
    <row r="48" spans="1:29" ht="15.75" thickTop="1" x14ac:dyDescent="0.25">
      <c r="A48" s="7"/>
      <c r="B48" s="7"/>
      <c r="C48" s="21" t="s">
        <v>397</v>
      </c>
      <c r="D48" s="13">
        <f>+SUM(D21:D47)</f>
        <v>943200</v>
      </c>
      <c r="E48" s="7"/>
      <c r="F48" s="7"/>
      <c r="G48" s="13">
        <f>+SUM(G21:G47)</f>
        <v>943200</v>
      </c>
      <c r="H48" s="13">
        <f>+SUM(H21:H47)</f>
        <v>388400</v>
      </c>
      <c r="I48" s="17"/>
      <c r="J48" s="13">
        <f>+SUM(J21:J47)</f>
        <v>523259</v>
      </c>
      <c r="K48" s="13">
        <f>+SUM(K21:K47)</f>
        <v>943200</v>
      </c>
      <c r="L48" s="13">
        <f>+SUM(L21:L47)</f>
        <v>523259</v>
      </c>
      <c r="M48" s="25">
        <f>+SUM(M21:M47)</f>
        <v>13559.302378000002</v>
      </c>
      <c r="N48" s="28"/>
      <c r="O48" s="32">
        <f>+SUM(O21:O47)</f>
        <v>287.85999999999996</v>
      </c>
      <c r="P48" s="32">
        <f>+SUM(P21:P47)</f>
        <v>290.3599999999999</v>
      </c>
      <c r="Q48" s="13"/>
      <c r="R48" s="13"/>
      <c r="S48" s="36"/>
      <c r="T48" s="32"/>
      <c r="U48" s="8"/>
      <c r="V48" s="7"/>
      <c r="W48" s="7"/>
      <c r="X48" s="7"/>
      <c r="Y48" s="7"/>
      <c r="Z48" s="7"/>
      <c r="AA48" s="7"/>
      <c r="AB48" s="7"/>
      <c r="AC48" s="7"/>
    </row>
    <row r="49" spans="1:29" x14ac:dyDescent="0.25">
      <c r="A49" s="41"/>
      <c r="B49" s="41"/>
      <c r="C49" s="42"/>
      <c r="D49" s="43"/>
      <c r="E49" s="41"/>
      <c r="F49" s="41"/>
      <c r="G49" s="43"/>
      <c r="H49" s="43" t="s">
        <v>398</v>
      </c>
      <c r="I49" s="44">
        <f>H48/G48*100</f>
        <v>41.178965224766749</v>
      </c>
      <c r="J49" s="43"/>
      <c r="K49" s="43"/>
      <c r="L49" s="43" t="s">
        <v>399</v>
      </c>
      <c r="M49" s="39"/>
      <c r="N49" s="40"/>
      <c r="O49" s="45" t="s">
        <v>399</v>
      </c>
      <c r="P49" s="45"/>
      <c r="Q49" s="43"/>
      <c r="R49" s="43" t="s">
        <v>399</v>
      </c>
      <c r="S49" s="46"/>
      <c r="T49" s="45"/>
      <c r="U49" s="47"/>
      <c r="V49" s="41"/>
      <c r="W49" s="41"/>
      <c r="X49" s="41"/>
      <c r="Y49" s="41"/>
      <c r="Z49" s="41"/>
      <c r="AA49" s="41"/>
      <c r="AB49" s="41"/>
      <c r="AC49" s="41"/>
    </row>
    <row r="50" spans="1:29" x14ac:dyDescent="0.25">
      <c r="A50" s="9"/>
      <c r="B50" s="9"/>
      <c r="C50" s="22"/>
      <c r="D50" s="14"/>
      <c r="E50" s="9"/>
      <c r="F50" s="9"/>
      <c r="G50" s="14"/>
      <c r="H50" s="14" t="s">
        <v>400</v>
      </c>
      <c r="I50" s="18">
        <f>STDEV(I21:I47)</f>
        <v>11.865812320404677</v>
      </c>
      <c r="J50" s="14"/>
      <c r="K50" s="14"/>
      <c r="L50" s="14" t="s">
        <v>401</v>
      </c>
      <c r="M50" s="38">
        <f>K48/M48</f>
        <v>69.561100837336895</v>
      </c>
      <c r="N50" s="29"/>
      <c r="O50" s="33" t="s">
        <v>402</v>
      </c>
      <c r="P50" s="33">
        <f>K48/O48</f>
        <v>3276.5927881609118</v>
      </c>
      <c r="Q50" s="14"/>
      <c r="R50" s="14" t="s">
        <v>403</v>
      </c>
      <c r="S50" s="37">
        <f>K48/O48/43560</f>
        <v>7.5220220113886863E-2</v>
      </c>
      <c r="T50" s="33"/>
      <c r="U50" s="10"/>
      <c r="V50" s="9"/>
      <c r="W50" s="9"/>
      <c r="X50" s="9"/>
      <c r="Y50" s="9"/>
      <c r="Z50" s="9"/>
      <c r="AA50" s="9"/>
      <c r="AB50" s="9"/>
      <c r="AC50" s="9"/>
    </row>
  </sheetData>
  <conditionalFormatting sqref="A2:AC12">
    <cfRule type="expression" dxfId="15" priority="3" stopIfTrue="1">
      <formula>MOD(ROW(),4)&gt;1</formula>
    </cfRule>
    <cfRule type="expression" dxfId="14" priority="4" stopIfTrue="1">
      <formula>MOD(ROW(),4)&lt;2</formula>
    </cfRule>
  </conditionalFormatting>
  <conditionalFormatting sqref="A21:AC47">
    <cfRule type="expression" dxfId="13" priority="1" stopIfTrue="1">
      <formula>MOD(ROW(),4)&gt;1</formula>
    </cfRule>
    <cfRule type="expression" dxfId="12" priority="2" stopIfTrue="1">
      <formula>MOD(ROW(),4)&lt;2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73F7D-FE8F-4F2B-BC07-EAAE6A39B136}">
  <dimension ref="A1:AC13"/>
  <sheetViews>
    <sheetView workbookViewId="0">
      <selection activeCell="P14" sqref="P14"/>
    </sheetView>
  </sheetViews>
  <sheetFormatPr defaultRowHeight="15" x14ac:dyDescent="0.25"/>
  <cols>
    <col min="1" max="1" width="15.28515625" bestFit="1" customWidth="1"/>
    <col min="2" max="2" width="16.7109375" bestFit="1" customWidth="1"/>
    <col min="3" max="3" width="9.28515625" bestFit="1" customWidth="1"/>
    <col min="4" max="4" width="9.5703125" bestFit="1" customWidth="1"/>
    <col min="5" max="5" width="5.5703125" bestFit="1" customWidth="1"/>
    <col min="6" max="6" width="30.140625" bestFit="1" customWidth="1"/>
    <col min="7" max="7" width="10.14062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4.42578125" bestFit="1" customWidth="1"/>
    <col min="13" max="13" width="11.140625" bestFit="1" customWidth="1"/>
    <col min="14" max="14" width="7.28515625" bestFit="1" customWidth="1"/>
    <col min="15" max="15" width="14.28515625" bestFit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62.28515625" bestFit="1" customWidth="1"/>
    <col min="24" max="24" width="15" bestFit="1" customWidth="1"/>
    <col min="25" max="25" width="6.85546875" bestFit="1" customWidth="1"/>
    <col min="26" max="26" width="6.42578125" bestFit="1" customWidth="1"/>
    <col min="27" max="27" width="5.42578125" bestFit="1" customWidth="1"/>
    <col min="28" max="29" width="12.42578125" bestFit="1" customWidth="1"/>
  </cols>
  <sheetData>
    <row r="1" spans="1:29" x14ac:dyDescent="0.25">
      <c r="A1" s="1" t="s">
        <v>0</v>
      </c>
      <c r="B1" s="1" t="s">
        <v>1</v>
      </c>
      <c r="C1" s="19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5" t="s">
        <v>8</v>
      </c>
      <c r="J1" s="11" t="s">
        <v>9</v>
      </c>
      <c r="K1" s="11" t="s">
        <v>10</v>
      </c>
      <c r="L1" s="11" t="s">
        <v>11</v>
      </c>
      <c r="M1" s="23" t="s">
        <v>12</v>
      </c>
      <c r="N1" s="26" t="s">
        <v>13</v>
      </c>
      <c r="O1" s="30" t="s">
        <v>14</v>
      </c>
      <c r="P1" s="30" t="s">
        <v>15</v>
      </c>
      <c r="Q1" s="11" t="s">
        <v>16</v>
      </c>
      <c r="R1" s="11" t="s">
        <v>17</v>
      </c>
      <c r="S1" s="34" t="s">
        <v>18</v>
      </c>
      <c r="T1" s="30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t="s">
        <v>112</v>
      </c>
      <c r="C2" s="20">
        <v>44376</v>
      </c>
      <c r="D2" s="12">
        <v>33000</v>
      </c>
      <c r="E2" t="s">
        <v>29</v>
      </c>
      <c r="F2" t="s">
        <v>32</v>
      </c>
      <c r="G2" s="12">
        <v>33000</v>
      </c>
      <c r="H2" s="12">
        <v>18600</v>
      </c>
      <c r="I2" s="16">
        <f t="shared" ref="I2:I8" si="0">H2/G2*100</f>
        <v>56.36363636363636</v>
      </c>
      <c r="J2" s="12">
        <v>0</v>
      </c>
      <c r="K2" s="12">
        <f t="shared" ref="K2:K8" si="1">G2-0</f>
        <v>33000</v>
      </c>
      <c r="L2" s="12">
        <v>0</v>
      </c>
      <c r="M2" s="24">
        <v>1020</v>
      </c>
      <c r="N2" s="27">
        <f>O2*43560/M2</f>
        <v>633.32823529411769</v>
      </c>
      <c r="O2" s="48">
        <v>14.83</v>
      </c>
      <c r="P2" s="31">
        <v>15.09</v>
      </c>
      <c r="Q2" s="12">
        <f t="shared" ref="Q2:Q8" si="2">K2/M2</f>
        <v>32.352941176470587</v>
      </c>
      <c r="R2" s="12">
        <f t="shared" ref="R2:R8" si="3">K2/O2</f>
        <v>2225.21915037087</v>
      </c>
      <c r="S2" s="35">
        <f t="shared" ref="S2:S8" si="4">K2/O2/43560</f>
        <v>5.1084002533766527E-2</v>
      </c>
      <c r="T2" s="31">
        <v>1025.5</v>
      </c>
      <c r="U2" s="5" t="s">
        <v>39</v>
      </c>
      <c r="V2" t="s">
        <v>113</v>
      </c>
      <c r="W2" t="s">
        <v>114</v>
      </c>
      <c r="Y2">
        <v>0</v>
      </c>
      <c r="Z2">
        <v>0</v>
      </c>
      <c r="AA2" s="6" t="s">
        <v>31</v>
      </c>
    </row>
    <row r="3" spans="1:29" x14ac:dyDescent="0.25">
      <c r="A3" t="s">
        <v>159</v>
      </c>
      <c r="B3" t="s">
        <v>160</v>
      </c>
      <c r="C3" s="20">
        <v>44298</v>
      </c>
      <c r="D3" s="12">
        <v>40500</v>
      </c>
      <c r="E3" t="s">
        <v>29</v>
      </c>
      <c r="F3" t="s">
        <v>30</v>
      </c>
      <c r="G3" s="12">
        <v>40500</v>
      </c>
      <c r="H3" s="12">
        <v>28400</v>
      </c>
      <c r="I3" s="16">
        <f t="shared" si="0"/>
        <v>70.123456790123456</v>
      </c>
      <c r="J3" s="12">
        <v>0</v>
      </c>
      <c r="K3" s="12">
        <f t="shared" si="1"/>
        <v>40500</v>
      </c>
      <c r="L3" s="12">
        <v>0</v>
      </c>
      <c r="M3" s="24">
        <v>510.5</v>
      </c>
      <c r="N3" s="27">
        <v>1302</v>
      </c>
      <c r="O3" s="31">
        <v>15.25</v>
      </c>
      <c r="P3" s="31">
        <v>15.25</v>
      </c>
      <c r="Q3" s="12">
        <f t="shared" si="2"/>
        <v>79.333986287952982</v>
      </c>
      <c r="R3" s="12">
        <f t="shared" si="3"/>
        <v>2655.7377049180327</v>
      </c>
      <c r="S3" s="35">
        <f t="shared" si="4"/>
        <v>6.0967348597750978E-2</v>
      </c>
      <c r="T3" s="31">
        <v>510.5</v>
      </c>
      <c r="U3" s="5" t="s">
        <v>39</v>
      </c>
      <c r="V3" t="s">
        <v>161</v>
      </c>
      <c r="Y3">
        <v>0</v>
      </c>
      <c r="Z3">
        <v>0</v>
      </c>
      <c r="AA3" s="6" t="s">
        <v>31</v>
      </c>
    </row>
    <row r="4" spans="1:29" x14ac:dyDescent="0.25">
      <c r="A4" t="s">
        <v>62</v>
      </c>
      <c r="C4" s="20">
        <v>45009</v>
      </c>
      <c r="D4" s="12">
        <v>56000</v>
      </c>
      <c r="E4" t="s">
        <v>29</v>
      </c>
      <c r="F4" t="s">
        <v>30</v>
      </c>
      <c r="G4" s="12">
        <v>56000</v>
      </c>
      <c r="H4" s="12">
        <v>13700</v>
      </c>
      <c r="I4" s="16">
        <f t="shared" si="0"/>
        <v>24.464285714285712</v>
      </c>
      <c r="J4" s="12">
        <v>40496</v>
      </c>
      <c r="K4" s="12">
        <f t="shared" si="1"/>
        <v>56000</v>
      </c>
      <c r="L4" s="12">
        <v>40496</v>
      </c>
      <c r="M4" s="24">
        <v>495</v>
      </c>
      <c r="N4" s="27">
        <f t="shared" ref="N4:N6" si="5">O4*43560/M4</f>
        <v>1378.08</v>
      </c>
      <c r="O4" s="31">
        <v>15.66</v>
      </c>
      <c r="P4" s="31">
        <v>16.04</v>
      </c>
      <c r="Q4" s="12">
        <f t="shared" si="2"/>
        <v>113.13131313131314</v>
      </c>
      <c r="R4" s="12">
        <f t="shared" si="3"/>
        <v>3575.9897828863345</v>
      </c>
      <c r="S4" s="35">
        <f t="shared" si="4"/>
        <v>8.2093429359190423E-2</v>
      </c>
      <c r="T4" s="31">
        <v>0</v>
      </c>
      <c r="U4" s="5" t="s">
        <v>39</v>
      </c>
      <c r="V4" t="s">
        <v>63</v>
      </c>
      <c r="X4" t="s">
        <v>44</v>
      </c>
      <c r="Y4">
        <v>0</v>
      </c>
      <c r="Z4">
        <v>0</v>
      </c>
      <c r="AA4" s="6" t="s">
        <v>31</v>
      </c>
    </row>
    <row r="5" spans="1:29" x14ac:dyDescent="0.25">
      <c r="A5" t="s">
        <v>138</v>
      </c>
      <c r="B5" t="s">
        <v>139</v>
      </c>
      <c r="C5" s="20">
        <v>44356</v>
      </c>
      <c r="D5" s="12">
        <v>54000</v>
      </c>
      <c r="E5" t="s">
        <v>29</v>
      </c>
      <c r="F5" t="s">
        <v>32</v>
      </c>
      <c r="G5" s="12">
        <v>54000</v>
      </c>
      <c r="H5" s="12">
        <v>24600</v>
      </c>
      <c r="I5" s="16">
        <f t="shared" si="0"/>
        <v>45.555555555555557</v>
      </c>
      <c r="J5" s="12">
        <v>81600</v>
      </c>
      <c r="K5" s="12">
        <f t="shared" si="1"/>
        <v>54000</v>
      </c>
      <c r="L5" s="12">
        <v>81600</v>
      </c>
      <c r="M5" s="24">
        <v>1518</v>
      </c>
      <c r="N5" s="27">
        <f t="shared" si="5"/>
        <v>515.3739130434783</v>
      </c>
      <c r="O5" s="48">
        <v>17.96</v>
      </c>
      <c r="P5" s="31">
        <v>18</v>
      </c>
      <c r="Q5" s="12">
        <f t="shared" si="2"/>
        <v>35.573122529644266</v>
      </c>
      <c r="R5" s="12">
        <f t="shared" si="3"/>
        <v>3006.6815144766147</v>
      </c>
      <c r="S5" s="35">
        <f t="shared" si="4"/>
        <v>6.9023909882383258E-2</v>
      </c>
      <c r="T5" s="31">
        <v>2630</v>
      </c>
      <c r="U5" s="5" t="s">
        <v>39</v>
      </c>
      <c r="V5" t="s">
        <v>140</v>
      </c>
      <c r="W5" t="s">
        <v>141</v>
      </c>
      <c r="X5" t="s">
        <v>109</v>
      </c>
      <c r="Y5">
        <v>0</v>
      </c>
      <c r="Z5">
        <v>0</v>
      </c>
      <c r="AA5" s="6" t="s">
        <v>31</v>
      </c>
    </row>
    <row r="6" spans="1:29" x14ac:dyDescent="0.25">
      <c r="A6" t="s">
        <v>115</v>
      </c>
      <c r="C6" s="20">
        <v>44855</v>
      </c>
      <c r="D6" s="12">
        <v>40000</v>
      </c>
      <c r="E6" t="s">
        <v>29</v>
      </c>
      <c r="F6" t="s">
        <v>32</v>
      </c>
      <c r="G6" s="12">
        <v>40000</v>
      </c>
      <c r="H6" s="12">
        <v>24400</v>
      </c>
      <c r="I6" s="16">
        <f t="shared" si="0"/>
        <v>61</v>
      </c>
      <c r="J6" s="12">
        <v>43325</v>
      </c>
      <c r="K6" s="12">
        <f t="shared" si="1"/>
        <v>40000</v>
      </c>
      <c r="L6" s="12">
        <v>43325</v>
      </c>
      <c r="M6" s="24">
        <v>1315</v>
      </c>
      <c r="N6" s="27">
        <f t="shared" si="5"/>
        <v>636.00912547528515</v>
      </c>
      <c r="O6" s="48">
        <v>19.2</v>
      </c>
      <c r="P6" s="31">
        <v>19.7</v>
      </c>
      <c r="Q6" s="12">
        <f t="shared" si="2"/>
        <v>30.418250950570343</v>
      </c>
      <c r="R6" s="12">
        <f t="shared" si="3"/>
        <v>2083.3333333333335</v>
      </c>
      <c r="S6" s="35">
        <f t="shared" si="4"/>
        <v>4.7826752372206918E-2</v>
      </c>
      <c r="T6" s="31">
        <v>1325</v>
      </c>
      <c r="U6" s="5" t="s">
        <v>39</v>
      </c>
      <c r="V6" t="s">
        <v>116</v>
      </c>
      <c r="W6" t="s">
        <v>117</v>
      </c>
      <c r="X6" t="s">
        <v>44</v>
      </c>
      <c r="Y6">
        <v>0</v>
      </c>
      <c r="Z6">
        <v>0</v>
      </c>
      <c r="AA6" s="6" t="s">
        <v>31</v>
      </c>
    </row>
    <row r="7" spans="1:29" x14ac:dyDescent="0.25">
      <c r="A7" t="s">
        <v>56</v>
      </c>
      <c r="B7" t="s">
        <v>57</v>
      </c>
      <c r="C7" s="20">
        <v>44531</v>
      </c>
      <c r="D7" s="12">
        <v>60000</v>
      </c>
      <c r="E7" t="s">
        <v>29</v>
      </c>
      <c r="F7" t="s">
        <v>30</v>
      </c>
      <c r="G7" s="12">
        <v>60000</v>
      </c>
      <c r="H7" s="12">
        <v>19700</v>
      </c>
      <c r="I7" s="16">
        <f t="shared" si="0"/>
        <v>32.833333333333329</v>
      </c>
      <c r="J7" s="12">
        <v>49824</v>
      </c>
      <c r="K7" s="12">
        <f t="shared" si="1"/>
        <v>60000</v>
      </c>
      <c r="L7" s="12">
        <v>49824</v>
      </c>
      <c r="M7" s="24">
        <v>662</v>
      </c>
      <c r="N7" s="27">
        <v>1310.599976</v>
      </c>
      <c r="O7" s="31">
        <v>19.920000000000002</v>
      </c>
      <c r="P7" s="31">
        <v>19.920000000000002</v>
      </c>
      <c r="Q7" s="12">
        <f t="shared" si="2"/>
        <v>90.634441087613297</v>
      </c>
      <c r="R7" s="12">
        <f t="shared" si="3"/>
        <v>3012.0481927710839</v>
      </c>
      <c r="S7" s="35">
        <f t="shared" si="4"/>
        <v>6.9147111863431684E-2</v>
      </c>
      <c r="T7" s="31">
        <v>662</v>
      </c>
      <c r="U7" s="5" t="s">
        <v>39</v>
      </c>
      <c r="V7" t="s">
        <v>58</v>
      </c>
      <c r="X7" t="s">
        <v>51</v>
      </c>
      <c r="Y7">
        <v>1</v>
      </c>
      <c r="Z7">
        <v>0</v>
      </c>
      <c r="AA7" s="6" t="s">
        <v>31</v>
      </c>
    </row>
    <row r="8" spans="1:29" ht="15.75" thickBot="1" x14ac:dyDescent="0.3">
      <c r="A8" t="s">
        <v>53</v>
      </c>
      <c r="B8" t="s">
        <v>54</v>
      </c>
      <c r="C8" s="20">
        <v>44795</v>
      </c>
      <c r="D8" s="12">
        <v>67500</v>
      </c>
      <c r="E8" t="s">
        <v>29</v>
      </c>
      <c r="F8" t="s">
        <v>30</v>
      </c>
      <c r="G8" s="12">
        <v>67500</v>
      </c>
      <c r="H8" s="12">
        <v>21900</v>
      </c>
      <c r="I8" s="16">
        <f t="shared" si="0"/>
        <v>32.444444444444443</v>
      </c>
      <c r="J8" s="12">
        <v>46546</v>
      </c>
      <c r="K8" s="12">
        <f t="shared" si="1"/>
        <v>67500</v>
      </c>
      <c r="L8" s="12">
        <v>46546</v>
      </c>
      <c r="M8" s="24">
        <v>1980</v>
      </c>
      <c r="N8" s="27">
        <f>O8*43560/M8</f>
        <v>405.46</v>
      </c>
      <c r="O8" s="31">
        <v>18.43</v>
      </c>
      <c r="P8" s="31">
        <v>19.93</v>
      </c>
      <c r="Q8" s="12">
        <f t="shared" si="2"/>
        <v>34.090909090909093</v>
      </c>
      <c r="R8" s="12">
        <f t="shared" si="3"/>
        <v>3662.5067824199673</v>
      </c>
      <c r="S8" s="35">
        <f t="shared" si="4"/>
        <v>8.407958637327749E-2</v>
      </c>
      <c r="T8" s="31">
        <v>0</v>
      </c>
      <c r="U8" s="5" t="s">
        <v>34</v>
      </c>
      <c r="V8" t="s">
        <v>55</v>
      </c>
      <c r="X8" t="s">
        <v>36</v>
      </c>
      <c r="Y8">
        <v>0</v>
      </c>
      <c r="Z8">
        <v>0</v>
      </c>
      <c r="AA8" s="6" t="s">
        <v>31</v>
      </c>
    </row>
    <row r="9" spans="1:29" ht="15.75" thickTop="1" x14ac:dyDescent="0.25">
      <c r="A9" s="7"/>
      <c r="B9" s="7"/>
      <c r="C9" s="21" t="s">
        <v>397</v>
      </c>
      <c r="D9" s="13">
        <f>+SUM(D2:D8)</f>
        <v>351000</v>
      </c>
      <c r="E9" s="7"/>
      <c r="F9" s="7"/>
      <c r="G9" s="13">
        <f>+SUM(G2:G8)</f>
        <v>351000</v>
      </c>
      <c r="H9" s="13">
        <f>+SUM(H2:H8)</f>
        <v>151300</v>
      </c>
      <c r="I9" s="17"/>
      <c r="J9" s="13">
        <f>+SUM(J2:J8)</f>
        <v>261791</v>
      </c>
      <c r="K9" s="13">
        <f>+SUM(K2:K8)</f>
        <v>351000</v>
      </c>
      <c r="L9" s="13">
        <f>+SUM(L2:L8)</f>
        <v>261791</v>
      </c>
      <c r="M9" s="25">
        <f>+SUM(M2:M8)</f>
        <v>7500.5</v>
      </c>
      <c r="N9" s="28"/>
      <c r="O9" s="32">
        <f>+SUM(O2:O8)</f>
        <v>121.25</v>
      </c>
      <c r="P9" s="32">
        <f>+SUM(P2:P8)</f>
        <v>123.93</v>
      </c>
      <c r="Q9" s="13"/>
      <c r="R9" s="13"/>
      <c r="S9" s="36"/>
      <c r="T9" s="32"/>
      <c r="U9" s="8"/>
      <c r="V9" s="7"/>
      <c r="W9" s="7"/>
      <c r="X9" s="7"/>
      <c r="Y9" s="7"/>
      <c r="Z9" s="7"/>
      <c r="AA9" s="7"/>
      <c r="AB9" s="7"/>
      <c r="AC9" s="7"/>
    </row>
    <row r="10" spans="1:29" x14ac:dyDescent="0.25">
      <c r="A10" s="41"/>
      <c r="B10" s="41"/>
      <c r="C10" s="42"/>
      <c r="D10" s="43"/>
      <c r="E10" s="41"/>
      <c r="F10" s="41"/>
      <c r="G10" s="43"/>
      <c r="H10" s="43" t="s">
        <v>398</v>
      </c>
      <c r="I10" s="44">
        <f>H9/G9*100</f>
        <v>43.105413105413106</v>
      </c>
      <c r="J10" s="43"/>
      <c r="K10" s="43"/>
      <c r="L10" s="43" t="s">
        <v>399</v>
      </c>
      <c r="M10" s="39"/>
      <c r="N10" s="40"/>
      <c r="O10" s="45" t="s">
        <v>399</v>
      </c>
      <c r="P10" s="45"/>
      <c r="Q10" s="43"/>
      <c r="R10" s="43" t="s">
        <v>399</v>
      </c>
      <c r="S10" s="46"/>
      <c r="T10" s="45"/>
      <c r="U10" s="47"/>
      <c r="V10" s="41"/>
      <c r="W10" s="41"/>
      <c r="X10" s="41"/>
      <c r="Y10" s="41"/>
      <c r="Z10" s="41"/>
      <c r="AA10" s="41"/>
      <c r="AB10" s="41"/>
      <c r="AC10" s="41"/>
    </row>
    <row r="11" spans="1:29" x14ac:dyDescent="0.25">
      <c r="A11" s="9"/>
      <c r="B11" s="9"/>
      <c r="C11" s="22"/>
      <c r="D11" s="14"/>
      <c r="E11" s="9"/>
      <c r="F11" s="9"/>
      <c r="G11" s="14"/>
      <c r="H11" s="14" t="s">
        <v>400</v>
      </c>
      <c r="I11" s="18">
        <f>STDEV(I2:I8)</f>
        <v>17.006650056022448</v>
      </c>
      <c r="J11" s="14"/>
      <c r="K11" s="14"/>
      <c r="L11" s="14" t="s">
        <v>401</v>
      </c>
      <c r="M11" s="38">
        <f>K9/M9</f>
        <v>46.796880207986135</v>
      </c>
      <c r="N11" s="29"/>
      <c r="O11" s="33" t="s">
        <v>402</v>
      </c>
      <c r="P11" s="33">
        <f>K9/O9</f>
        <v>2894.8453608247423</v>
      </c>
      <c r="Q11" s="14"/>
      <c r="R11" s="14" t="s">
        <v>403</v>
      </c>
      <c r="S11" s="37">
        <f>K9/O9/43560</f>
        <v>6.6456505069438523E-2</v>
      </c>
      <c r="T11" s="33"/>
      <c r="U11" s="10"/>
      <c r="V11" s="9"/>
      <c r="W11" s="9"/>
      <c r="X11" s="9"/>
      <c r="Y11" s="9"/>
      <c r="Z11" s="9"/>
      <c r="AA11" s="9"/>
      <c r="AB11" s="9"/>
      <c r="AC11" s="9"/>
    </row>
    <row r="13" spans="1:29" x14ac:dyDescent="0.25">
      <c r="O13" t="s">
        <v>408</v>
      </c>
      <c r="P13" s="61">
        <v>2900</v>
      </c>
      <c r="Q13" t="s">
        <v>405</v>
      </c>
    </row>
  </sheetData>
  <conditionalFormatting sqref="A2:AC8">
    <cfRule type="expression" dxfId="11" priority="1" stopIfTrue="1">
      <formula>MOD(ROW(),4)&gt;1</formula>
    </cfRule>
    <cfRule type="expression" dxfId="10" priority="2" stopIfTrue="1">
      <formula>MOD(ROW(),4)&lt;2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Land Analysis</vt:lpstr>
      <vt:lpstr>1 Acre</vt:lpstr>
      <vt:lpstr>Sheet1</vt:lpstr>
      <vt:lpstr>2 Acre</vt:lpstr>
      <vt:lpstr>3 Acre</vt:lpstr>
      <vt:lpstr>5 Acre</vt:lpstr>
      <vt:lpstr>7 Acre</vt:lpstr>
      <vt:lpstr>10 Acre</vt:lpstr>
      <vt:lpstr>15 Acre</vt:lpstr>
      <vt:lpstr>20 Acre</vt:lpstr>
      <vt:lpstr>30 Acre</vt:lpstr>
      <vt:lpstr>Over 40 Acres</vt:lpstr>
      <vt:lpstr>40 Acre</vt:lpstr>
      <vt:lpstr>Master Acreate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Porterfield</dc:creator>
  <cp:lastModifiedBy>Molly Whetstone</cp:lastModifiedBy>
  <dcterms:created xsi:type="dcterms:W3CDTF">2023-05-22T13:50:22Z</dcterms:created>
  <dcterms:modified xsi:type="dcterms:W3CDTF">2024-02-11T19:34:53Z</dcterms:modified>
</cp:coreProperties>
</file>